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 Office\Desktop\APP\"/>
    </mc:Choice>
  </mc:AlternateContent>
  <bookViews>
    <workbookView xWindow="-120" yWindow="120" windowWidth="20730" windowHeight="10920" tabRatio="766" firstSheet="26" activeTab="37"/>
  </bookViews>
  <sheets>
    <sheet name="ASSESSOR" sheetId="1" r:id="rId1"/>
    <sheet name="Budget Office" sheetId="36" r:id="rId2"/>
    <sheet name="SLAUGHTER" sheetId="30" r:id="rId3"/>
    <sheet name="PLEB" sheetId="42" r:id="rId4"/>
    <sheet name="TERMINAL" sheetId="22" r:id="rId5"/>
    <sheet name="BIR" sheetId="44" r:id="rId6"/>
    <sheet name="DARMO" sheetId="12" r:id="rId7"/>
    <sheet name="Internal Audit Service" sheetId="13" r:id="rId8"/>
    <sheet name="PCC" sheetId="9" r:id="rId9"/>
    <sheet name="GSO" sheetId="6" r:id="rId10"/>
    <sheet name="Library" sheetId="16" r:id="rId11"/>
    <sheet name="VMO" sheetId="18" r:id="rId12"/>
    <sheet name="SB" sheetId="33" r:id="rId13"/>
    <sheet name="ENGINEERING" sheetId="20" r:id="rId14"/>
    <sheet name="HRMO" sheetId="14" r:id="rId15"/>
    <sheet name="DILG" sheetId="7" r:id="rId16"/>
    <sheet name="PNP" sheetId="34" r:id="rId17"/>
    <sheet name="Nutrition Office" sheetId="37" r:id="rId18"/>
    <sheet name="BJMP" sheetId="25" r:id="rId19"/>
    <sheet name="Cemetery" sheetId="39" r:id="rId20"/>
    <sheet name="MOTORPOOL SERVICES" sheetId="43" r:id="rId21"/>
    <sheet name="DTI" sheetId="41" r:id="rId22"/>
    <sheet name="MDRRMO" sheetId="29" r:id="rId23"/>
    <sheet name="MENRO" sheetId="32" r:id="rId24"/>
    <sheet name="TOURISM" sheetId="15" r:id="rId25"/>
    <sheet name="BFP" sheetId="21" r:id="rId26"/>
    <sheet name="SB SEC" sheetId="24" r:id="rId27"/>
    <sheet name="COMELEC" sheetId="8" r:id="rId28"/>
    <sheet name="MCR" sheetId="5" r:id="rId29"/>
    <sheet name="POWASA" sheetId="11" r:id="rId30"/>
    <sheet name="Market" sheetId="45" r:id="rId31"/>
    <sheet name="MTO" sheetId="10" r:id="rId32"/>
    <sheet name="MPDO" sheetId="23" r:id="rId33"/>
    <sheet name="MHO" sheetId="27" r:id="rId34"/>
    <sheet name="Mayor's Office" sheetId="46" r:id="rId35"/>
    <sheet name="ACCOUNTING" sheetId="35" r:id="rId36"/>
    <sheet name="BAC" sheetId="47" r:id="rId37"/>
    <sheet name="AGRICULTURE" sheetId="31" r:id="rId38"/>
    <sheet name="MSWDO" sheetId="19" r:id="rId39"/>
    <sheet name="NORTH" sheetId="26" r:id="rId40"/>
    <sheet name="SENIOR CITIZEN" sheetId="4" r:id="rId41"/>
    <sheet name="LYDO" sheetId="28" r:id="rId42"/>
    <sheet name="Sheet3" sheetId="3" r:id="rId43"/>
  </sheets>
  <definedNames>
    <definedName name="_xlnm.Print_Titles" localSheetId="35">ACCOUNTING!$1:$11</definedName>
    <definedName name="_xlnm.Print_Titles" localSheetId="36">BAC!$1:$11</definedName>
    <definedName name="_xlnm.Print_Titles" localSheetId="1">'Budget Office'!$1:$10</definedName>
    <definedName name="_xlnm.Print_Titles" localSheetId="13">ENGINEERING!$1:$11</definedName>
    <definedName name="_xlnm.Print_Titles" localSheetId="9">GSO!$1:$11</definedName>
    <definedName name="_xlnm.Print_Titles" localSheetId="33">MHO!$1:$11</definedName>
    <definedName name="_xlnm.Print_Titles" localSheetId="32">MPDO!$1:$11</definedName>
    <definedName name="_xlnm.Print_Titles" localSheetId="31">MTO!$1:$11</definedName>
    <definedName name="_xlnm.Print_Titles" localSheetId="8">PCC!$1:$11</definedName>
    <definedName name="_xlnm.Print_Titles" localSheetId="29">POWASA!$1:$11</definedName>
  </definedNames>
  <calcPr calcId="162913"/>
</workbook>
</file>

<file path=xl/calcChain.xml><?xml version="1.0" encoding="utf-8"?>
<calcChain xmlns="http://schemas.openxmlformats.org/spreadsheetml/2006/main">
  <c r="O63" i="35" l="1"/>
  <c r="M63" i="35"/>
  <c r="K63" i="35"/>
  <c r="I63" i="35"/>
  <c r="G63" i="35"/>
  <c r="O41" i="35"/>
  <c r="M41" i="35"/>
  <c r="K41" i="35"/>
  <c r="I41" i="35"/>
  <c r="G41" i="35"/>
  <c r="O34" i="35"/>
  <c r="M34" i="35"/>
  <c r="K34" i="35"/>
  <c r="I34" i="35"/>
  <c r="G34" i="35"/>
  <c r="O43" i="35"/>
  <c r="M43" i="35"/>
  <c r="K43" i="35"/>
  <c r="I43" i="35"/>
  <c r="G43" i="35"/>
  <c r="D43" i="35"/>
  <c r="O42" i="35"/>
  <c r="M42" i="35"/>
  <c r="K42" i="35"/>
  <c r="I42" i="35"/>
  <c r="D42" i="35"/>
  <c r="G42" i="35" s="1"/>
  <c r="O62" i="23"/>
  <c r="M62" i="23"/>
  <c r="K62" i="23"/>
  <c r="I62" i="23"/>
  <c r="G62" i="23"/>
  <c r="O42" i="23"/>
  <c r="M42" i="23"/>
  <c r="K42" i="23"/>
  <c r="I42" i="23"/>
  <c r="G42" i="23"/>
  <c r="O35" i="23"/>
  <c r="M35" i="23"/>
  <c r="K35" i="23"/>
  <c r="I35" i="23"/>
  <c r="G35" i="23"/>
  <c r="O91" i="11"/>
  <c r="M91" i="11"/>
  <c r="K91" i="11"/>
  <c r="I91" i="11"/>
  <c r="G91" i="11"/>
  <c r="G33" i="15"/>
  <c r="O24" i="29"/>
  <c r="M24" i="29"/>
  <c r="K24" i="29"/>
  <c r="I24" i="29"/>
  <c r="G24" i="29"/>
  <c r="O23" i="29"/>
  <c r="M23" i="29"/>
  <c r="K23" i="29"/>
  <c r="I23" i="29"/>
  <c r="G23" i="29"/>
  <c r="I82" i="20" l="1"/>
  <c r="G82" i="20"/>
  <c r="I60" i="20"/>
  <c r="G60" i="20"/>
  <c r="I53" i="20"/>
  <c r="G53" i="20"/>
  <c r="I35" i="20"/>
  <c r="G35" i="20"/>
  <c r="I27" i="20"/>
  <c r="G27" i="20"/>
  <c r="M62" i="6"/>
  <c r="K62" i="6"/>
  <c r="I62" i="6"/>
  <c r="G62" i="6"/>
  <c r="M41" i="6"/>
  <c r="K41" i="6"/>
  <c r="I41" i="6"/>
  <c r="G41" i="6"/>
  <c r="M34" i="6"/>
  <c r="K34" i="6"/>
  <c r="I34" i="6"/>
  <c r="G34" i="6"/>
  <c r="K92" i="9"/>
  <c r="I92" i="9"/>
  <c r="G92" i="9"/>
  <c r="M33" i="36" l="1"/>
  <c r="G34" i="36"/>
  <c r="I33" i="36"/>
  <c r="O15" i="47" l="1"/>
  <c r="M15" i="47"/>
  <c r="K15" i="47"/>
  <c r="I15" i="47"/>
  <c r="D15" i="47"/>
  <c r="G15" i="47" s="1"/>
  <c r="O14" i="47"/>
  <c r="M14" i="47"/>
  <c r="K14" i="47"/>
  <c r="I14" i="47"/>
  <c r="D14" i="47"/>
  <c r="G14" i="47" s="1"/>
  <c r="O13" i="47"/>
  <c r="O34" i="47" s="1"/>
  <c r="M13" i="47"/>
  <c r="K13" i="47"/>
  <c r="I13" i="47"/>
  <c r="I34" i="47" s="1"/>
  <c r="G13" i="47"/>
  <c r="G34" i="47" s="1"/>
  <c r="M34" i="47" l="1"/>
  <c r="K34" i="47"/>
  <c r="I36" i="47" s="1"/>
  <c r="G14" i="35"/>
  <c r="G16" i="35"/>
  <c r="G17" i="35"/>
  <c r="G18" i="35"/>
  <c r="G19" i="35"/>
  <c r="G20" i="35"/>
  <c r="G21" i="35"/>
  <c r="G22" i="35"/>
  <c r="G25" i="35"/>
  <c r="G26" i="35"/>
  <c r="G27" i="35"/>
  <c r="G28" i="35"/>
  <c r="G29" i="35"/>
  <c r="G30" i="35"/>
  <c r="G33" i="35"/>
  <c r="D14" i="35"/>
  <c r="D15" i="35"/>
  <c r="G15" i="35" s="1"/>
  <c r="D23" i="35"/>
  <c r="G23" i="35" s="1"/>
  <c r="D24" i="35"/>
  <c r="G24" i="35" s="1"/>
  <c r="D29" i="35"/>
  <c r="D30" i="35"/>
  <c r="D31" i="35"/>
  <c r="G31" i="35" s="1"/>
  <c r="D32" i="35"/>
  <c r="G32" i="35" s="1"/>
  <c r="D33" i="35"/>
  <c r="D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M3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G16" i="46"/>
  <c r="G17" i="46"/>
  <c r="G20" i="46"/>
  <c r="G21" i="46"/>
  <c r="G24" i="46"/>
  <c r="G25" i="46"/>
  <c r="I15" i="46"/>
  <c r="I16" i="46"/>
  <c r="I17" i="46"/>
  <c r="I18" i="46"/>
  <c r="I19" i="46"/>
  <c r="I20" i="46"/>
  <c r="I21" i="46"/>
  <c r="I22" i="46"/>
  <c r="I23" i="46"/>
  <c r="I24" i="46"/>
  <c r="I25" i="46"/>
  <c r="I26" i="46"/>
  <c r="I13" i="46"/>
  <c r="D14" i="46"/>
  <c r="G14" i="46" s="1"/>
  <c r="D15" i="46"/>
  <c r="G15" i="46" s="1"/>
  <c r="D16" i="46"/>
  <c r="D17" i="46"/>
  <c r="D18" i="46"/>
  <c r="G18" i="46" s="1"/>
  <c r="D19" i="46"/>
  <c r="G19" i="46" s="1"/>
  <c r="D20" i="46"/>
  <c r="D21" i="46"/>
  <c r="D22" i="46"/>
  <c r="G22" i="46" s="1"/>
  <c r="D23" i="46"/>
  <c r="G23" i="46" s="1"/>
  <c r="D24" i="46"/>
  <c r="D25" i="46"/>
  <c r="D26" i="46"/>
  <c r="G26" i="46" s="1"/>
  <c r="D13" i="46"/>
  <c r="G13" i="46" s="1"/>
  <c r="I14" i="46"/>
  <c r="O42" i="27"/>
  <c r="M42" i="27"/>
  <c r="K42" i="27"/>
  <c r="I42" i="27"/>
  <c r="G42" i="27"/>
  <c r="O33" i="27"/>
  <c r="M33" i="27"/>
  <c r="K33" i="27"/>
  <c r="I33" i="27"/>
  <c r="G33" i="27"/>
  <c r="O32" i="27"/>
  <c r="M32" i="27"/>
  <c r="K32" i="27"/>
  <c r="I32" i="27"/>
  <c r="G32" i="27"/>
  <c r="O31" i="27"/>
  <c r="M31" i="27"/>
  <c r="K31" i="27"/>
  <c r="I31" i="27"/>
  <c r="G31" i="27"/>
  <c r="O30" i="27"/>
  <c r="M30" i="27"/>
  <c r="K30" i="27"/>
  <c r="I30" i="27"/>
  <c r="G30" i="27"/>
  <c r="D14" i="23"/>
  <c r="D15" i="23"/>
  <c r="D16" i="23"/>
  <c r="G31" i="46" l="1"/>
  <c r="I31" i="46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13" i="23"/>
  <c r="M14" i="23"/>
  <c r="M15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8" i="23"/>
  <c r="G29" i="23"/>
  <c r="G33" i="23"/>
  <c r="G44" i="23"/>
  <c r="G50" i="23"/>
  <c r="G51" i="23"/>
  <c r="G54" i="23"/>
  <c r="G56" i="23"/>
  <c r="G57" i="23"/>
  <c r="G58" i="23"/>
  <c r="G59" i="23"/>
  <c r="G60" i="23"/>
  <c r="G61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D31" i="23"/>
  <c r="G31" i="23" s="1"/>
  <c r="D32" i="23"/>
  <c r="G32" i="23" s="1"/>
  <c r="D33" i="23"/>
  <c r="D34" i="23"/>
  <c r="G34" i="23" s="1"/>
  <c r="D43" i="23"/>
  <c r="G43" i="23" s="1"/>
  <c r="D45" i="23"/>
  <c r="G45" i="23" s="1"/>
  <c r="D46" i="23"/>
  <c r="G46" i="23" s="1"/>
  <c r="D47" i="23"/>
  <c r="G47" i="23" s="1"/>
  <c r="D48" i="23"/>
  <c r="G48" i="23" s="1"/>
  <c r="D49" i="23"/>
  <c r="G49" i="23" s="1"/>
  <c r="D27" i="23"/>
  <c r="G27" i="23" s="1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13" i="23"/>
  <c r="D30" i="23"/>
  <c r="G30" i="23" s="1"/>
  <c r="D52" i="23"/>
  <c r="G52" i="23" s="1"/>
  <c r="D53" i="23"/>
  <c r="G53" i="23" s="1"/>
  <c r="D54" i="23"/>
  <c r="D55" i="23"/>
  <c r="G55" i="23" s="1"/>
  <c r="D13" i="23"/>
  <c r="G13" i="23" s="1"/>
  <c r="O14" i="10" l="1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O13" i="10"/>
  <c r="M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G16" i="10"/>
  <c r="G23" i="10"/>
  <c r="G25" i="10"/>
  <c r="D24" i="10"/>
  <c r="G24" i="10" s="1"/>
  <c r="D25" i="10"/>
  <c r="D26" i="10"/>
  <c r="G26" i="10" s="1"/>
  <c r="D27" i="10"/>
  <c r="G27" i="10" s="1"/>
  <c r="D28" i="10"/>
  <c r="G28" i="10" s="1"/>
  <c r="D14" i="10"/>
  <c r="G14" i="10" s="1"/>
  <c r="D15" i="10"/>
  <c r="G15" i="10" s="1"/>
  <c r="D16" i="10"/>
  <c r="D17" i="10"/>
  <c r="G17" i="10" s="1"/>
  <c r="D18" i="10"/>
  <c r="G18" i="10" s="1"/>
  <c r="D19" i="10"/>
  <c r="G19" i="10" s="1"/>
  <c r="D20" i="10"/>
  <c r="G20" i="10" s="1"/>
  <c r="D21" i="10"/>
  <c r="G21" i="10" s="1"/>
  <c r="D22" i="10"/>
  <c r="G22" i="10" s="1"/>
  <c r="D13" i="10"/>
  <c r="I13" i="45" l="1"/>
  <c r="G13" i="45"/>
  <c r="G15" i="45" l="1"/>
  <c r="G16" i="45"/>
  <c r="G17" i="45"/>
  <c r="G18" i="45"/>
  <c r="G19" i="45"/>
  <c r="G20" i="45"/>
  <c r="G21" i="45"/>
  <c r="G22" i="45"/>
  <c r="G23" i="45"/>
  <c r="G24" i="45"/>
  <c r="G25" i="45"/>
  <c r="G26" i="45"/>
  <c r="G14" i="45" l="1"/>
  <c r="G33" i="45" s="1"/>
  <c r="I15" i="45"/>
  <c r="I16" i="45"/>
  <c r="I17" i="45"/>
  <c r="I18" i="45"/>
  <c r="I19" i="45"/>
  <c r="I20" i="45"/>
  <c r="I21" i="45"/>
  <c r="I22" i="45"/>
  <c r="I23" i="45"/>
  <c r="I24" i="45"/>
  <c r="I25" i="45"/>
  <c r="I26" i="45"/>
  <c r="I14" i="45"/>
  <c r="I33" i="45" l="1"/>
  <c r="G16" i="5"/>
  <c r="G17" i="5"/>
  <c r="G18" i="5"/>
  <c r="G19" i="5"/>
  <c r="G20" i="5"/>
  <c r="G23" i="5"/>
  <c r="G26" i="5"/>
  <c r="G27" i="5"/>
  <c r="I18" i="5"/>
  <c r="I16" i="5"/>
  <c r="I17" i="5"/>
  <c r="I19" i="5"/>
  <c r="I23" i="5"/>
  <c r="I27" i="5"/>
  <c r="G14" i="8"/>
  <c r="G15" i="8"/>
  <c r="G16" i="8"/>
  <c r="G17" i="8"/>
  <c r="G18" i="8"/>
  <c r="G19" i="8"/>
  <c r="G20" i="8"/>
  <c r="G21" i="8"/>
  <c r="G22" i="8"/>
  <c r="H22" i="8" l="1"/>
  <c r="I22" i="8" s="1"/>
  <c r="H21" i="8"/>
  <c r="I21" i="8" s="1"/>
  <c r="H20" i="8"/>
  <c r="I20" i="8" s="1"/>
  <c r="H19" i="8"/>
  <c r="I19" i="8" s="1"/>
  <c r="H17" i="8"/>
  <c r="I17" i="8" s="1"/>
  <c r="H16" i="8"/>
  <c r="I16" i="8" s="1"/>
  <c r="H15" i="8"/>
  <c r="I15" i="8" s="1"/>
  <c r="H14" i="8"/>
  <c r="I14" i="8" s="1"/>
  <c r="I13" i="24" l="1"/>
  <c r="G13" i="24"/>
  <c r="K16" i="21"/>
  <c r="K17" i="21"/>
  <c r="K18" i="21"/>
  <c r="K15" i="21"/>
  <c r="I16" i="21"/>
  <c r="I17" i="21"/>
  <c r="I18" i="21"/>
  <c r="I15" i="21"/>
  <c r="O16" i="21"/>
  <c r="O17" i="21"/>
  <c r="O18" i="21"/>
  <c r="M16" i="21"/>
  <c r="M17" i="21"/>
  <c r="M18" i="21"/>
  <c r="O15" i="21"/>
  <c r="O13" i="21"/>
  <c r="M15" i="21"/>
  <c r="M13" i="21"/>
  <c r="K13" i="21"/>
  <c r="G16" i="21"/>
  <c r="G17" i="21"/>
  <c r="G18" i="21"/>
  <c r="G15" i="21"/>
  <c r="G30" i="11" l="1"/>
  <c r="G59" i="11"/>
  <c r="G72" i="11"/>
  <c r="G75" i="11"/>
  <c r="G76" i="11"/>
  <c r="G77" i="11"/>
  <c r="G78" i="11"/>
  <c r="G79" i="11"/>
  <c r="G80" i="11"/>
  <c r="D14" i="11"/>
  <c r="G14" i="11" s="1"/>
  <c r="D15" i="11"/>
  <c r="G15" i="11" s="1"/>
  <c r="D16" i="11"/>
  <c r="G16" i="11" s="1"/>
  <c r="D17" i="11"/>
  <c r="G17" i="11" s="1"/>
  <c r="D18" i="11"/>
  <c r="G18" i="11" s="1"/>
  <c r="D19" i="11"/>
  <c r="G19" i="11" s="1"/>
  <c r="D20" i="11"/>
  <c r="G20" i="11" s="1"/>
  <c r="D21" i="11"/>
  <c r="G21" i="11" s="1"/>
  <c r="D22" i="11"/>
  <c r="G22" i="11" s="1"/>
  <c r="D23" i="11"/>
  <c r="G23" i="11" s="1"/>
  <c r="D24" i="11"/>
  <c r="G24" i="11" s="1"/>
  <c r="D25" i="11"/>
  <c r="G25" i="11" s="1"/>
  <c r="D26" i="11"/>
  <c r="G26" i="11" s="1"/>
  <c r="D27" i="11"/>
  <c r="G27" i="11" s="1"/>
  <c r="D28" i="11"/>
  <c r="G28" i="11" s="1"/>
  <c r="D29" i="11"/>
  <c r="G29" i="11" s="1"/>
  <c r="D31" i="11"/>
  <c r="G31" i="11" s="1"/>
  <c r="D32" i="11"/>
  <c r="G32" i="11" s="1"/>
  <c r="D33" i="11"/>
  <c r="G33" i="11" s="1"/>
  <c r="D42" i="11"/>
  <c r="G42" i="11" s="1"/>
  <c r="D43" i="11"/>
  <c r="G43" i="11" s="1"/>
  <c r="D44" i="11"/>
  <c r="G44" i="11" s="1"/>
  <c r="D45" i="11"/>
  <c r="G45" i="11" s="1"/>
  <c r="D46" i="11"/>
  <c r="G46" i="11" s="1"/>
  <c r="D47" i="11"/>
  <c r="G47" i="11" s="1"/>
  <c r="D48" i="11"/>
  <c r="G48" i="11" s="1"/>
  <c r="D49" i="11"/>
  <c r="G49" i="11" s="1"/>
  <c r="D50" i="11"/>
  <c r="G50" i="11" s="1"/>
  <c r="D51" i="11"/>
  <c r="G51" i="11" s="1"/>
  <c r="D52" i="11"/>
  <c r="G52" i="11" s="1"/>
  <c r="D53" i="11"/>
  <c r="G53" i="11" s="1"/>
  <c r="D54" i="11"/>
  <c r="G54" i="11" s="1"/>
  <c r="D55" i="11"/>
  <c r="G55" i="11" s="1"/>
  <c r="D56" i="11"/>
  <c r="G56" i="11" s="1"/>
  <c r="D57" i="11"/>
  <c r="G57" i="11" s="1"/>
  <c r="D58" i="11"/>
  <c r="G58" i="11" s="1"/>
  <c r="D60" i="11"/>
  <c r="G60" i="11" s="1"/>
  <c r="D61" i="11"/>
  <c r="G61" i="11" s="1"/>
  <c r="D62" i="11"/>
  <c r="G62" i="11" s="1"/>
  <c r="D71" i="11"/>
  <c r="G71" i="11" s="1"/>
  <c r="D73" i="11"/>
  <c r="G73" i="11" s="1"/>
  <c r="D74" i="11"/>
  <c r="G74" i="11" s="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71" i="11"/>
  <c r="O72" i="11"/>
  <c r="O73" i="11"/>
  <c r="O74" i="11"/>
  <c r="O75" i="11"/>
  <c r="O76" i="11"/>
  <c r="O77" i="11"/>
  <c r="O78" i="11"/>
  <c r="O79" i="11"/>
  <c r="O80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71" i="11"/>
  <c r="M72" i="11"/>
  <c r="M73" i="11"/>
  <c r="M74" i="11"/>
  <c r="M75" i="11"/>
  <c r="M76" i="11"/>
  <c r="M77" i="11"/>
  <c r="M78" i="11"/>
  <c r="M79" i="11"/>
  <c r="M80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71" i="11"/>
  <c r="K72" i="11"/>
  <c r="K73" i="11"/>
  <c r="K74" i="11"/>
  <c r="K75" i="11"/>
  <c r="K76" i="11"/>
  <c r="K77" i="11"/>
  <c r="K78" i="11"/>
  <c r="K79" i="11"/>
  <c r="K80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71" i="11"/>
  <c r="I72" i="11"/>
  <c r="I73" i="11"/>
  <c r="I74" i="11"/>
  <c r="I75" i="11"/>
  <c r="I76" i="11"/>
  <c r="I77" i="11"/>
  <c r="I78" i="11"/>
  <c r="I79" i="11"/>
  <c r="I80" i="11"/>
  <c r="O13" i="11" l="1"/>
  <c r="M13" i="11"/>
  <c r="K13" i="11"/>
  <c r="I13" i="11"/>
  <c r="D13" i="11"/>
  <c r="G13" i="11" s="1"/>
  <c r="O14" i="15"/>
  <c r="O15" i="15"/>
  <c r="O16" i="15"/>
  <c r="O17" i="15"/>
  <c r="O18" i="15"/>
  <c r="O19" i="15"/>
  <c r="O20" i="15"/>
  <c r="O21" i="15"/>
  <c r="O22" i="15"/>
  <c r="O23" i="15"/>
  <c r="O24" i="15"/>
  <c r="O25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O13" i="15"/>
  <c r="M13" i="15"/>
  <c r="K13" i="15"/>
  <c r="I25" i="15"/>
  <c r="G25" i="15"/>
  <c r="I24" i="15"/>
  <c r="G24" i="15"/>
  <c r="I23" i="15"/>
  <c r="G23" i="15"/>
  <c r="I22" i="15"/>
  <c r="G22" i="15"/>
  <c r="I21" i="15"/>
  <c r="G21" i="15"/>
  <c r="I20" i="15"/>
  <c r="G20" i="15"/>
  <c r="I19" i="15"/>
  <c r="G19" i="15"/>
  <c r="I18" i="15"/>
  <c r="G18" i="15"/>
  <c r="I17" i="15"/>
  <c r="G17" i="15"/>
  <c r="I16" i="15"/>
  <c r="G16" i="15"/>
  <c r="I15" i="15"/>
  <c r="G15" i="15"/>
  <c r="I14" i="15"/>
  <c r="G14" i="15"/>
  <c r="I13" i="15"/>
  <c r="G13" i="15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E14" i="27"/>
  <c r="O14" i="27" s="1"/>
  <c r="K34" i="11" l="1"/>
  <c r="K41" i="11" s="1"/>
  <c r="K63" i="11" s="1"/>
  <c r="K70" i="11" s="1"/>
  <c r="M34" i="11"/>
  <c r="I34" i="11"/>
  <c r="I41" i="11" s="1"/>
  <c r="I63" i="11" s="1"/>
  <c r="I70" i="11" s="1"/>
  <c r="G34" i="11"/>
  <c r="G41" i="11" s="1"/>
  <c r="G63" i="11" s="1"/>
  <c r="G70" i="11" s="1"/>
  <c r="O34" i="11"/>
  <c r="O41" i="11" s="1"/>
  <c r="O63" i="11" s="1"/>
  <c r="O70" i="11" s="1"/>
  <c r="I61" i="27"/>
  <c r="O33" i="15"/>
  <c r="O61" i="27"/>
  <c r="K14" i="27"/>
  <c r="K61" i="27" s="1"/>
  <c r="K33" i="15"/>
  <c r="M14" i="27"/>
  <c r="M61" i="27" s="1"/>
  <c r="I33" i="15"/>
  <c r="G14" i="27"/>
  <c r="G61" i="27" s="1"/>
  <c r="M33" i="15"/>
  <c r="I36" i="11" l="1"/>
  <c r="M41" i="11"/>
  <c r="M63" i="11" s="1"/>
  <c r="M70" i="11" s="1"/>
  <c r="D14" i="32"/>
  <c r="D15" i="32"/>
  <c r="D16" i="32"/>
  <c r="G16" i="32" s="1"/>
  <c r="D17" i="32"/>
  <c r="G17" i="32" s="1"/>
  <c r="D18" i="32"/>
  <c r="D19" i="32"/>
  <c r="G19" i="32" s="1"/>
  <c r="D20" i="32"/>
  <c r="G20" i="32" s="1"/>
  <c r="D21" i="32"/>
  <c r="G21" i="32" s="1"/>
  <c r="D22" i="32"/>
  <c r="G22" i="32" s="1"/>
  <c r="D23" i="32"/>
  <c r="G23" i="32" s="1"/>
  <c r="D24" i="32"/>
  <c r="G24" i="32" s="1"/>
  <c r="D25" i="32"/>
  <c r="G25" i="32" s="1"/>
  <c r="D26" i="32"/>
  <c r="G26" i="32" s="1"/>
  <c r="D27" i="32"/>
  <c r="D28" i="32"/>
  <c r="G28" i="32" s="1"/>
  <c r="D29" i="32"/>
  <c r="G29" i="32" s="1"/>
  <c r="I17" i="32"/>
  <c r="I25" i="32"/>
  <c r="I27" i="32"/>
  <c r="I29" i="32"/>
  <c r="O33" i="32"/>
  <c r="M33" i="32"/>
  <c r="K33" i="32"/>
  <c r="I28" i="32"/>
  <c r="G27" i="32"/>
  <c r="I26" i="32"/>
  <c r="I24" i="32"/>
  <c r="I23" i="32"/>
  <c r="I22" i="32"/>
  <c r="I21" i="32"/>
  <c r="I20" i="32"/>
  <c r="I19" i="32"/>
  <c r="I18" i="32"/>
  <c r="G18" i="32"/>
  <c r="I16" i="32"/>
  <c r="I15" i="32"/>
  <c r="G15" i="32"/>
  <c r="I14" i="32"/>
  <c r="G14" i="32"/>
  <c r="O47" i="29" l="1"/>
  <c r="O48" i="29"/>
  <c r="O49" i="29"/>
  <c r="O50" i="29"/>
  <c r="O51" i="29"/>
  <c r="O52" i="29"/>
  <c r="O53" i="29"/>
  <c r="M47" i="29"/>
  <c r="M48" i="29"/>
  <c r="M49" i="29"/>
  <c r="M50" i="29"/>
  <c r="M51" i="29"/>
  <c r="M52" i="29"/>
  <c r="M53" i="29"/>
  <c r="K47" i="29"/>
  <c r="K48" i="29"/>
  <c r="K49" i="29"/>
  <c r="K50" i="29"/>
  <c r="K51" i="29"/>
  <c r="K52" i="29"/>
  <c r="K53" i="29"/>
  <c r="I47" i="29"/>
  <c r="I48" i="29"/>
  <c r="I49" i="29"/>
  <c r="I50" i="29"/>
  <c r="I51" i="29"/>
  <c r="I52" i="29"/>
  <c r="I53" i="29"/>
  <c r="G47" i="29"/>
  <c r="G48" i="29"/>
  <c r="G49" i="29"/>
  <c r="G50" i="29"/>
  <c r="G51" i="29"/>
  <c r="G52" i="29"/>
  <c r="G53" i="29"/>
  <c r="O14" i="29"/>
  <c r="O15" i="29"/>
  <c r="O16" i="29"/>
  <c r="O17" i="29"/>
  <c r="O18" i="29"/>
  <c r="O19" i="29"/>
  <c r="O20" i="29"/>
  <c r="O21" i="29"/>
  <c r="O22" i="29"/>
  <c r="M14" i="29"/>
  <c r="M15" i="29"/>
  <c r="M16" i="29"/>
  <c r="M17" i="29"/>
  <c r="M18" i="29"/>
  <c r="M19" i="29"/>
  <c r="M20" i="29"/>
  <c r="M21" i="29"/>
  <c r="M22" i="29"/>
  <c r="K14" i="29"/>
  <c r="K15" i="29"/>
  <c r="K16" i="29"/>
  <c r="K17" i="29"/>
  <c r="K18" i="29"/>
  <c r="K19" i="29"/>
  <c r="K20" i="29"/>
  <c r="K21" i="29"/>
  <c r="K22" i="29"/>
  <c r="O13" i="29"/>
  <c r="M13" i="29"/>
  <c r="K13" i="29"/>
  <c r="G14" i="29"/>
  <c r="G15" i="29"/>
  <c r="G16" i="29"/>
  <c r="G25" i="29" s="1"/>
  <c r="G17" i="29"/>
  <c r="G18" i="29"/>
  <c r="G19" i="29"/>
  <c r="G20" i="29"/>
  <c r="G21" i="29"/>
  <c r="G22" i="29"/>
  <c r="G13" i="29"/>
  <c r="O14" i="41" l="1"/>
  <c r="M14" i="41"/>
  <c r="O13" i="41"/>
  <c r="M13" i="41"/>
  <c r="K14" i="41"/>
  <c r="K13" i="41"/>
  <c r="O15" i="43"/>
  <c r="O16" i="43"/>
  <c r="O17" i="43"/>
  <c r="O18" i="43"/>
  <c r="O19" i="43"/>
  <c r="O14" i="43"/>
  <c r="O31" i="43" s="1"/>
  <c r="M15" i="43"/>
  <c r="M16" i="43"/>
  <c r="M17" i="43"/>
  <c r="M18" i="43"/>
  <c r="M19" i="43"/>
  <c r="M14" i="43"/>
  <c r="K15" i="43"/>
  <c r="K16" i="43"/>
  <c r="K17" i="43"/>
  <c r="K18" i="43"/>
  <c r="K19" i="43"/>
  <c r="K14" i="43"/>
  <c r="K31" i="43" s="1"/>
  <c r="G14" i="43"/>
  <c r="G16" i="43"/>
  <c r="G17" i="43"/>
  <c r="G18" i="43"/>
  <c r="G19" i="43"/>
  <c r="I15" i="43"/>
  <c r="I16" i="43"/>
  <c r="I17" i="43"/>
  <c r="I18" i="43"/>
  <c r="I19" i="43"/>
  <c r="D14" i="39"/>
  <c r="D13" i="39"/>
  <c r="M14" i="39"/>
  <c r="K14" i="39"/>
  <c r="M13" i="39"/>
  <c r="M31" i="43" l="1"/>
  <c r="M33" i="39"/>
  <c r="O14" i="37"/>
  <c r="O15" i="37"/>
  <c r="O16" i="37"/>
  <c r="M14" i="37"/>
  <c r="M15" i="37"/>
  <c r="M16" i="37"/>
  <c r="K14" i="37"/>
  <c r="K15" i="37"/>
  <c r="K16" i="37"/>
  <c r="O13" i="37"/>
  <c r="M13" i="37"/>
  <c r="K13" i="37"/>
  <c r="O14" i="34"/>
  <c r="M14" i="34"/>
  <c r="K14" i="34"/>
  <c r="O13" i="34"/>
  <c r="M13" i="34"/>
  <c r="K13" i="34"/>
  <c r="D14" i="34"/>
  <c r="D15" i="34"/>
  <c r="D13" i="34"/>
  <c r="O14" i="7" l="1"/>
  <c r="O15" i="7"/>
  <c r="O16" i="7"/>
  <c r="O17" i="7"/>
  <c r="M14" i="7"/>
  <c r="M15" i="7"/>
  <c r="M16" i="7"/>
  <c r="M17" i="7"/>
  <c r="K14" i="7"/>
  <c r="K15" i="7"/>
  <c r="K16" i="7"/>
  <c r="K17" i="7"/>
  <c r="O13" i="7"/>
  <c r="M13" i="7"/>
  <c r="K13" i="7"/>
  <c r="I14" i="7"/>
  <c r="I15" i="7"/>
  <c r="I16" i="7"/>
  <c r="I17" i="7"/>
  <c r="I13" i="7"/>
  <c r="G14" i="7"/>
  <c r="G15" i="7"/>
  <c r="G16" i="7"/>
  <c r="G17" i="7"/>
  <c r="G13" i="7"/>
  <c r="O14" i="14" l="1"/>
  <c r="O15" i="14"/>
  <c r="O16" i="14"/>
  <c r="O17" i="14"/>
  <c r="O18" i="14"/>
  <c r="O19" i="14"/>
  <c r="O20" i="14"/>
  <c r="O21" i="14"/>
  <c r="O22" i="14"/>
  <c r="M14" i="14"/>
  <c r="M15" i="14"/>
  <c r="M16" i="14"/>
  <c r="M17" i="14"/>
  <c r="M18" i="14"/>
  <c r="M19" i="14"/>
  <c r="M20" i="14"/>
  <c r="M21" i="14"/>
  <c r="M22" i="14"/>
  <c r="K14" i="14"/>
  <c r="K15" i="14"/>
  <c r="K16" i="14"/>
  <c r="K17" i="14"/>
  <c r="K18" i="14"/>
  <c r="K19" i="14"/>
  <c r="K20" i="14"/>
  <c r="K21" i="14"/>
  <c r="K22" i="14"/>
  <c r="O13" i="14"/>
  <c r="M13" i="14"/>
  <c r="K13" i="14"/>
  <c r="D14" i="14"/>
  <c r="D15" i="14"/>
  <c r="D16" i="14"/>
  <c r="D17" i="14"/>
  <c r="D18" i="14"/>
  <c r="D19" i="14"/>
  <c r="D20" i="14"/>
  <c r="D21" i="14"/>
  <c r="D22" i="14"/>
  <c r="D13" i="14"/>
  <c r="G18" i="20"/>
  <c r="G23" i="20"/>
  <c r="G45" i="20"/>
  <c r="G65" i="20"/>
  <c r="D47" i="20"/>
  <c r="G47" i="20" s="1"/>
  <c r="O65" i="20"/>
  <c r="M65" i="20"/>
  <c r="K65" i="20"/>
  <c r="I65" i="20"/>
  <c r="D65" i="20"/>
  <c r="O64" i="20"/>
  <c r="M64" i="20"/>
  <c r="K64" i="20"/>
  <c r="I64" i="20"/>
  <c r="D64" i="20"/>
  <c r="G64" i="20" s="1"/>
  <c r="O14" i="20" l="1"/>
  <c r="O15" i="20"/>
  <c r="O16" i="20"/>
  <c r="O17" i="20"/>
  <c r="O19" i="20"/>
  <c r="O20" i="20"/>
  <c r="O21" i="20"/>
  <c r="O22" i="20"/>
  <c r="O24" i="20"/>
  <c r="O25" i="20"/>
  <c r="O36" i="20"/>
  <c r="O37" i="20"/>
  <c r="O38" i="20"/>
  <c r="O41" i="20"/>
  <c r="O42" i="20"/>
  <c r="O43" i="20"/>
  <c r="D15" i="20"/>
  <c r="G15" i="20" s="1"/>
  <c r="D16" i="20"/>
  <c r="G16" i="20" s="1"/>
  <c r="D17" i="20"/>
  <c r="G17" i="20" s="1"/>
  <c r="D19" i="20"/>
  <c r="G19" i="20" s="1"/>
  <c r="D20" i="20"/>
  <c r="G20" i="20" s="1"/>
  <c r="D21" i="20"/>
  <c r="G21" i="20" s="1"/>
  <c r="D22" i="20"/>
  <c r="G22" i="20" s="1"/>
  <c r="D24" i="20"/>
  <c r="G24" i="20" s="1"/>
  <c r="D25" i="20"/>
  <c r="G25" i="20" s="1"/>
  <c r="D36" i="20"/>
  <c r="G36" i="20" s="1"/>
  <c r="D37" i="20"/>
  <c r="G37" i="20" s="1"/>
  <c r="D38" i="20"/>
  <c r="G38" i="20" s="1"/>
  <c r="D41" i="20"/>
  <c r="G41" i="20" s="1"/>
  <c r="D42" i="20"/>
  <c r="G42" i="20" s="1"/>
  <c r="D43" i="20"/>
  <c r="G43" i="20" s="1"/>
  <c r="D44" i="20"/>
  <c r="G44" i="20" s="1"/>
  <c r="D46" i="20"/>
  <c r="G46" i="20" s="1"/>
  <c r="D48" i="20"/>
  <c r="G48" i="20" s="1"/>
  <c r="D49" i="20"/>
  <c r="G49" i="20" s="1"/>
  <c r="D50" i="20"/>
  <c r="G50" i="20" s="1"/>
  <c r="D51" i="20"/>
  <c r="G51" i="20" s="1"/>
  <c r="D52" i="20"/>
  <c r="G52" i="20" s="1"/>
  <c r="D61" i="20"/>
  <c r="G61" i="20" s="1"/>
  <c r="D62" i="20"/>
  <c r="G62" i="20" s="1"/>
  <c r="D63" i="20"/>
  <c r="G63" i="20" s="1"/>
  <c r="D14" i="20"/>
  <c r="O63" i="20"/>
  <c r="M63" i="20"/>
  <c r="K63" i="20"/>
  <c r="I63" i="20"/>
  <c r="O62" i="20"/>
  <c r="M62" i="20"/>
  <c r="K62" i="20"/>
  <c r="I62" i="20"/>
  <c r="O61" i="20"/>
  <c r="M61" i="20"/>
  <c r="K61" i="20"/>
  <c r="I61" i="20"/>
  <c r="O52" i="20"/>
  <c r="M52" i="20"/>
  <c r="K52" i="20"/>
  <c r="I52" i="20"/>
  <c r="O51" i="20"/>
  <c r="M51" i="20"/>
  <c r="K51" i="20"/>
  <c r="I51" i="20"/>
  <c r="O50" i="20"/>
  <c r="M50" i="20"/>
  <c r="K50" i="20"/>
  <c r="I50" i="20"/>
  <c r="O49" i="20"/>
  <c r="M49" i="20"/>
  <c r="K49" i="20"/>
  <c r="I49" i="20"/>
  <c r="O48" i="20"/>
  <c r="M48" i="20"/>
  <c r="K48" i="20"/>
  <c r="I48" i="20"/>
  <c r="O47" i="20"/>
  <c r="M47" i="20"/>
  <c r="K47" i="20"/>
  <c r="I47" i="20"/>
  <c r="O46" i="20"/>
  <c r="M46" i="20"/>
  <c r="K46" i="20"/>
  <c r="I46" i="20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O13" i="33"/>
  <c r="M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13" i="33"/>
  <c r="G14" i="33"/>
  <c r="K14" i="33" s="1"/>
  <c r="G15" i="33"/>
  <c r="G16" i="33"/>
  <c r="K16" i="33" s="1"/>
  <c r="G17" i="33"/>
  <c r="K17" i="33" s="1"/>
  <c r="G18" i="33"/>
  <c r="K18" i="33" s="1"/>
  <c r="G19" i="33"/>
  <c r="K19" i="33" s="1"/>
  <c r="G20" i="33"/>
  <c r="K20" i="33" s="1"/>
  <c r="G21" i="33"/>
  <c r="K21" i="33" s="1"/>
  <c r="G22" i="33"/>
  <c r="K22" i="33" s="1"/>
  <c r="G23" i="33"/>
  <c r="K23" i="33" s="1"/>
  <c r="G24" i="33"/>
  <c r="K24" i="33" s="1"/>
  <c r="G25" i="33"/>
  <c r="K25" i="33" s="1"/>
  <c r="G26" i="33"/>
  <c r="K26" i="33" s="1"/>
  <c r="G27" i="33"/>
  <c r="K27" i="33" s="1"/>
  <c r="G28" i="33"/>
  <c r="K28" i="33" s="1"/>
  <c r="G29" i="33"/>
  <c r="K29" i="33" s="1"/>
  <c r="G30" i="33"/>
  <c r="K30" i="33" s="1"/>
  <c r="G31" i="33"/>
  <c r="K31" i="33" s="1"/>
  <c r="G32" i="33"/>
  <c r="K32" i="33" s="1"/>
  <c r="G13" i="33"/>
  <c r="K13" i="33" s="1"/>
  <c r="O14" i="18"/>
  <c r="O15" i="18"/>
  <c r="O16" i="18"/>
  <c r="O17" i="18"/>
  <c r="O18" i="18"/>
  <c r="O19" i="18"/>
  <c r="O20" i="18"/>
  <c r="O21" i="18"/>
  <c r="O13" i="18"/>
  <c r="M14" i="18"/>
  <c r="M15" i="18"/>
  <c r="M16" i="18"/>
  <c r="M17" i="18"/>
  <c r="M18" i="18"/>
  <c r="M19" i="18"/>
  <c r="M20" i="18"/>
  <c r="M21" i="18"/>
  <c r="M13" i="18"/>
  <c r="K14" i="18"/>
  <c r="K15" i="18"/>
  <c r="K16" i="18"/>
  <c r="K17" i="18"/>
  <c r="K18" i="18"/>
  <c r="K19" i="18"/>
  <c r="K20" i="18"/>
  <c r="K21" i="18"/>
  <c r="K13" i="18"/>
  <c r="I14" i="18"/>
  <c r="I15" i="18"/>
  <c r="I16" i="18"/>
  <c r="I17" i="18"/>
  <c r="I18" i="18"/>
  <c r="I19" i="18"/>
  <c r="I20" i="18"/>
  <c r="I21" i="18"/>
  <c r="I13" i="18"/>
  <c r="D14" i="18"/>
  <c r="G14" i="18" s="1"/>
  <c r="D15" i="18"/>
  <c r="G15" i="18" s="1"/>
  <c r="D16" i="18"/>
  <c r="G16" i="18" s="1"/>
  <c r="D17" i="18"/>
  <c r="G17" i="18" s="1"/>
  <c r="D18" i="18"/>
  <c r="G18" i="18" s="1"/>
  <c r="D19" i="18"/>
  <c r="G19" i="18" s="1"/>
  <c r="D20" i="18"/>
  <c r="G20" i="18" s="1"/>
  <c r="D21" i="18"/>
  <c r="G21" i="18" s="1"/>
  <c r="D13" i="18"/>
  <c r="G13" i="18" s="1"/>
  <c r="O16" i="16"/>
  <c r="M16" i="16"/>
  <c r="K16" i="16"/>
  <c r="I16" i="16"/>
  <c r="D16" i="16"/>
  <c r="G16" i="16" s="1"/>
  <c r="G33" i="33" l="1"/>
  <c r="I33" i="33"/>
  <c r="K15" i="33"/>
  <c r="O13" i="6" l="1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42" i="6"/>
  <c r="O43" i="6"/>
  <c r="O44" i="6"/>
  <c r="O45" i="6"/>
  <c r="O46" i="6"/>
  <c r="O47" i="6"/>
  <c r="O48" i="6"/>
  <c r="O49" i="6"/>
  <c r="O12" i="6"/>
  <c r="O14" i="9" l="1"/>
  <c r="O15" i="9"/>
  <c r="O16" i="9"/>
  <c r="O17" i="9"/>
  <c r="O19" i="9"/>
  <c r="O20" i="9"/>
  <c r="O21" i="9"/>
  <c r="O22" i="9"/>
  <c r="O23" i="9"/>
  <c r="O24" i="9"/>
  <c r="O26" i="9"/>
  <c r="O27" i="9"/>
  <c r="O28" i="9"/>
  <c r="O29" i="9"/>
  <c r="O30" i="9"/>
  <c r="O31" i="9"/>
  <c r="O32" i="9"/>
  <c r="O33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M14" i="9"/>
  <c r="M15" i="9"/>
  <c r="M16" i="9"/>
  <c r="M17" i="9"/>
  <c r="M19" i="9"/>
  <c r="M20" i="9"/>
  <c r="M21" i="9"/>
  <c r="M22" i="9"/>
  <c r="M23" i="9"/>
  <c r="M24" i="9"/>
  <c r="M26" i="9"/>
  <c r="M27" i="9"/>
  <c r="M28" i="9"/>
  <c r="M29" i="9"/>
  <c r="M30" i="9"/>
  <c r="M31" i="9"/>
  <c r="M32" i="9"/>
  <c r="M33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O13" i="9"/>
  <c r="M13" i="9"/>
  <c r="K31" i="9"/>
  <c r="K32" i="9"/>
  <c r="K33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M13" i="44" l="1"/>
  <c r="I13" i="44"/>
  <c r="G13" i="44"/>
  <c r="K34" i="44"/>
  <c r="M34" i="44"/>
  <c r="I34" i="44"/>
  <c r="G34" i="44"/>
  <c r="G19" i="30" l="1"/>
  <c r="G20" i="30"/>
  <c r="I19" i="30"/>
  <c r="I20" i="30"/>
  <c r="G18" i="30"/>
  <c r="G13" i="36" l="1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14" i="1"/>
  <c r="G15" i="1"/>
  <c r="G16" i="1"/>
  <c r="G17" i="1"/>
  <c r="G18" i="1"/>
  <c r="G19" i="1"/>
  <c r="G20" i="1"/>
  <c r="G21" i="1"/>
  <c r="G22" i="1"/>
  <c r="I15" i="1" l="1"/>
  <c r="I14" i="1"/>
  <c r="G15" i="43" l="1"/>
  <c r="I14" i="43"/>
  <c r="I31" i="43" s="1"/>
  <c r="G31" i="43"/>
  <c r="K17" i="42" l="1"/>
  <c r="K14" i="42"/>
  <c r="K15" i="42"/>
  <c r="K16" i="42"/>
  <c r="K18" i="42"/>
  <c r="K13" i="42"/>
  <c r="G16" i="42"/>
  <c r="O34" i="42"/>
  <c r="M34" i="42"/>
  <c r="I18" i="42"/>
  <c r="G18" i="42"/>
  <c r="I17" i="42"/>
  <c r="G17" i="42"/>
  <c r="I16" i="42"/>
  <c r="I15" i="42"/>
  <c r="G15" i="42"/>
  <c r="I14" i="42"/>
  <c r="G14" i="42"/>
  <c r="I13" i="42"/>
  <c r="G13" i="42"/>
  <c r="K34" i="42" l="1"/>
  <c r="I34" i="42"/>
  <c r="G34" i="42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46" i="9"/>
  <c r="I45" i="9"/>
  <c r="I44" i="9"/>
  <c r="I43" i="9"/>
  <c r="I42" i="9"/>
  <c r="I33" i="9"/>
  <c r="I32" i="9"/>
  <c r="I31" i="9"/>
  <c r="K14" i="9"/>
  <c r="K15" i="9"/>
  <c r="K16" i="9"/>
  <c r="K17" i="9"/>
  <c r="K19" i="9"/>
  <c r="K20" i="9"/>
  <c r="K21" i="9"/>
  <c r="K22" i="9"/>
  <c r="K23" i="9"/>
  <c r="K24" i="9"/>
  <c r="K26" i="9"/>
  <c r="K27" i="9"/>
  <c r="K28" i="9"/>
  <c r="K29" i="9"/>
  <c r="K30" i="9"/>
  <c r="K13" i="9"/>
  <c r="K34" i="9" l="1"/>
  <c r="K41" i="9" s="1"/>
  <c r="K63" i="9" s="1"/>
  <c r="K70" i="9" s="1"/>
  <c r="I14" i="41"/>
  <c r="I13" i="41"/>
  <c r="G14" i="41"/>
  <c r="G13" i="41"/>
  <c r="G31" i="41" s="1"/>
  <c r="O31" i="41"/>
  <c r="M31" i="41"/>
  <c r="K31" i="41"/>
  <c r="I31" i="41"/>
  <c r="I14" i="39"/>
  <c r="O14" i="39" s="1"/>
  <c r="K13" i="39"/>
  <c r="K33" i="39" s="1"/>
  <c r="I13" i="39"/>
  <c r="G33" i="39"/>
  <c r="I19" i="29"/>
  <c r="I33" i="39" l="1"/>
  <c r="O13" i="39"/>
  <c r="O33" i="39" s="1"/>
  <c r="G24" i="6"/>
  <c r="G25" i="6"/>
  <c r="G26" i="6"/>
  <c r="G27" i="6"/>
  <c r="G28" i="6"/>
  <c r="G29" i="6"/>
  <c r="G30" i="6"/>
  <c r="G31" i="6"/>
  <c r="G32" i="6"/>
  <c r="G33" i="6"/>
  <c r="G42" i="6"/>
  <c r="G43" i="6"/>
  <c r="G44" i="6"/>
  <c r="G45" i="6"/>
  <c r="G46" i="6"/>
  <c r="G47" i="6"/>
  <c r="G48" i="6"/>
  <c r="G49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42" i="6"/>
  <c r="M43" i="6"/>
  <c r="M44" i="6"/>
  <c r="M45" i="6"/>
  <c r="M46" i="6"/>
  <c r="M47" i="6"/>
  <c r="M48" i="6"/>
  <c r="M49" i="6"/>
  <c r="M12" i="6"/>
  <c r="K42" i="6"/>
  <c r="K43" i="6"/>
  <c r="K44" i="6"/>
  <c r="K45" i="6"/>
  <c r="K46" i="6"/>
  <c r="K47" i="6"/>
  <c r="K48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12" i="6"/>
  <c r="K49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2" i="6"/>
  <c r="I43" i="6"/>
  <c r="I44" i="6"/>
  <c r="I45" i="6"/>
  <c r="I46" i="6"/>
  <c r="I47" i="6"/>
  <c r="I48" i="6"/>
  <c r="I49" i="6"/>
  <c r="I12" i="6"/>
  <c r="I14" i="37" l="1"/>
  <c r="I15" i="37"/>
  <c r="I16" i="37"/>
  <c r="I13" i="37"/>
  <c r="G14" i="37"/>
  <c r="G15" i="37"/>
  <c r="G16" i="37"/>
  <c r="G13" i="37"/>
  <c r="O44" i="20"/>
  <c r="M15" i="20"/>
  <c r="M16" i="20"/>
  <c r="M17" i="20"/>
  <c r="M19" i="20"/>
  <c r="M20" i="20"/>
  <c r="M21" i="20"/>
  <c r="M22" i="20"/>
  <c r="M24" i="20"/>
  <c r="M25" i="20"/>
  <c r="M36" i="20"/>
  <c r="M37" i="20"/>
  <c r="M38" i="20"/>
  <c r="M41" i="20"/>
  <c r="M42" i="20"/>
  <c r="M43" i="20"/>
  <c r="M44" i="20"/>
  <c r="M14" i="20"/>
  <c r="K41" i="20"/>
  <c r="K42" i="20"/>
  <c r="K43" i="20"/>
  <c r="K44" i="20"/>
  <c r="K14" i="20"/>
  <c r="K15" i="20"/>
  <c r="K16" i="20"/>
  <c r="K17" i="20"/>
  <c r="K19" i="20"/>
  <c r="K20" i="20"/>
  <c r="K21" i="20"/>
  <c r="K22" i="20"/>
  <c r="K24" i="20"/>
  <c r="K25" i="20"/>
  <c r="K36" i="20"/>
  <c r="K37" i="20"/>
  <c r="K38" i="20"/>
  <c r="I15" i="20"/>
  <c r="I16" i="20"/>
  <c r="I17" i="20"/>
  <c r="I19" i="20"/>
  <c r="I20" i="20"/>
  <c r="I21" i="20"/>
  <c r="I22" i="20"/>
  <c r="I24" i="20"/>
  <c r="I25" i="20"/>
  <c r="I36" i="20"/>
  <c r="I37" i="20"/>
  <c r="I38" i="20"/>
  <c r="I41" i="20"/>
  <c r="I42" i="20"/>
  <c r="I43" i="20"/>
  <c r="I44" i="20"/>
  <c r="I14" i="20"/>
  <c r="G14" i="20"/>
  <c r="O32" i="37" l="1"/>
  <c r="M32" i="37"/>
  <c r="K32" i="37"/>
  <c r="I32" i="37"/>
  <c r="G32" i="37"/>
  <c r="M33" i="18"/>
  <c r="K33" i="18"/>
  <c r="O33" i="33"/>
  <c r="M33" i="33"/>
  <c r="K33" i="33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12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G12" i="36"/>
  <c r="O34" i="36" l="1"/>
  <c r="K34" i="36"/>
  <c r="I34" i="36"/>
  <c r="M34" i="36"/>
  <c r="O13" i="35" l="1"/>
  <c r="M13" i="35"/>
  <c r="K13" i="35"/>
  <c r="I13" i="35"/>
  <c r="G13" i="35"/>
  <c r="I14" i="34" l="1"/>
  <c r="I13" i="34"/>
  <c r="G14" i="34"/>
  <c r="G13" i="34"/>
  <c r="E15" i="34"/>
  <c r="M15" i="34" l="1"/>
  <c r="M28" i="34" s="1"/>
  <c r="K15" i="34"/>
  <c r="K28" i="34" s="1"/>
  <c r="O15" i="34"/>
  <c r="O28" i="34" s="1"/>
  <c r="I15" i="34"/>
  <c r="I28" i="34" s="1"/>
  <c r="G15" i="34"/>
  <c r="G28" i="34" s="1"/>
  <c r="O30" i="31" l="1"/>
  <c r="M30" i="31"/>
  <c r="K30" i="31"/>
  <c r="G30" i="31"/>
  <c r="I30" i="31"/>
  <c r="I13" i="29" l="1"/>
  <c r="I14" i="29"/>
  <c r="I15" i="29"/>
  <c r="I16" i="29"/>
  <c r="I25" i="29" s="1"/>
  <c r="I17" i="29"/>
  <c r="I18" i="29"/>
  <c r="I20" i="29"/>
  <c r="O25" i="29" l="1"/>
  <c r="O45" i="29" s="1"/>
  <c r="O66" i="29" s="1"/>
  <c r="M25" i="29"/>
  <c r="M45" i="29" s="1"/>
  <c r="M66" i="29" s="1"/>
  <c r="K25" i="29"/>
  <c r="K45" i="29" s="1"/>
  <c r="K66" i="29" s="1"/>
  <c r="I66" i="29" l="1"/>
  <c r="I45" i="29"/>
  <c r="H22" i="28"/>
  <c r="I22" i="28" s="1"/>
  <c r="H23" i="28"/>
  <c r="I23" i="28" s="1"/>
  <c r="H24" i="28"/>
  <c r="I24" i="28" s="1"/>
  <c r="H25" i="28"/>
  <c r="I25" i="28" s="1"/>
  <c r="H26" i="28"/>
  <c r="I26" i="28" s="1"/>
  <c r="H27" i="28"/>
  <c r="I27" i="28" s="1"/>
  <c r="H28" i="28"/>
  <c r="I28" i="28" s="1"/>
  <c r="H29" i="28"/>
  <c r="I29" i="28" s="1"/>
  <c r="H30" i="28"/>
  <c r="I30" i="28" s="1"/>
  <c r="H31" i="28"/>
  <c r="I31" i="28" s="1"/>
  <c r="H32" i="28"/>
  <c r="I32" i="28" s="1"/>
  <c r="H33" i="28"/>
  <c r="I33" i="28" s="1"/>
  <c r="H34" i="28"/>
  <c r="I34" i="28" s="1"/>
  <c r="H21" i="28"/>
  <c r="I21" i="28" s="1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21" i="28"/>
  <c r="G45" i="29" l="1"/>
  <c r="G66" i="29" s="1"/>
  <c r="I15" i="28"/>
  <c r="I16" i="28"/>
  <c r="I13" i="28"/>
  <c r="G15" i="28"/>
  <c r="G16" i="28"/>
  <c r="G13" i="28"/>
  <c r="E14" i="28"/>
  <c r="I14" i="28" s="1"/>
  <c r="G14" i="28" l="1"/>
  <c r="G38" i="28" s="1"/>
  <c r="O38" i="28"/>
  <c r="M38" i="28"/>
  <c r="K38" i="28"/>
  <c r="I38" i="28"/>
  <c r="O92" i="9" l="1"/>
  <c r="M92" i="9"/>
  <c r="I14" i="9"/>
  <c r="I15" i="9"/>
  <c r="I16" i="9"/>
  <c r="I17" i="9"/>
  <c r="I19" i="9"/>
  <c r="I20" i="9"/>
  <c r="I21" i="9"/>
  <c r="I22" i="9"/>
  <c r="I23" i="9"/>
  <c r="I24" i="9"/>
  <c r="I26" i="9"/>
  <c r="I27" i="9"/>
  <c r="I28" i="9"/>
  <c r="I29" i="9"/>
  <c r="I30" i="9"/>
  <c r="G14" i="9"/>
  <c r="G15" i="9"/>
  <c r="G16" i="9"/>
  <c r="G17" i="9"/>
  <c r="G19" i="9"/>
  <c r="G20" i="9"/>
  <c r="G21" i="9"/>
  <c r="G22" i="9"/>
  <c r="G23" i="9"/>
  <c r="G24" i="9"/>
  <c r="G26" i="9"/>
  <c r="G27" i="9"/>
  <c r="G28" i="9"/>
  <c r="G29" i="9"/>
  <c r="G30" i="9"/>
  <c r="I13" i="9" l="1"/>
  <c r="G13" i="9"/>
  <c r="G34" i="9" l="1"/>
  <c r="G41" i="9" s="1"/>
  <c r="G63" i="9" s="1"/>
  <c r="G70" i="9" s="1"/>
  <c r="I34" i="9"/>
  <c r="I41" i="9" s="1"/>
  <c r="I63" i="9" s="1"/>
  <c r="I70" i="9" s="1"/>
  <c r="O34" i="10"/>
  <c r="M34" i="10"/>
  <c r="I13" i="10"/>
  <c r="G13" i="10"/>
  <c r="K34" i="10" l="1"/>
  <c r="I34" i="10"/>
  <c r="G34" i="10"/>
  <c r="O33" i="7" l="1"/>
  <c r="M33" i="7"/>
  <c r="K33" i="7"/>
  <c r="I33" i="7"/>
  <c r="O33" i="8" l="1"/>
  <c r="M33" i="8"/>
  <c r="K33" i="8"/>
  <c r="I13" i="8"/>
  <c r="G13" i="8"/>
  <c r="G33" i="8" s="1"/>
  <c r="O34" i="4" l="1"/>
  <c r="M34" i="4"/>
  <c r="K34" i="4"/>
  <c r="I14" i="4"/>
  <c r="I15" i="4"/>
  <c r="I16" i="4"/>
  <c r="I17" i="4"/>
  <c r="I18" i="4"/>
  <c r="I19" i="4"/>
  <c r="I20" i="4"/>
  <c r="I21" i="4"/>
  <c r="I22" i="4"/>
  <c r="I23" i="4"/>
  <c r="G14" i="4"/>
  <c r="G15" i="4"/>
  <c r="G16" i="4"/>
  <c r="G17" i="4"/>
  <c r="G18" i="4"/>
  <c r="G19" i="4"/>
  <c r="G20" i="4"/>
  <c r="G21" i="4"/>
  <c r="G22" i="4"/>
  <c r="G23" i="4"/>
  <c r="I13" i="4"/>
  <c r="I34" i="4" s="1"/>
  <c r="G13" i="4"/>
  <c r="I15" i="5" l="1"/>
  <c r="I34" i="5" s="1"/>
  <c r="G15" i="5"/>
  <c r="O34" i="1" l="1"/>
  <c r="M34" i="1"/>
  <c r="K34" i="1"/>
  <c r="G13" i="1"/>
  <c r="I20" i="1"/>
  <c r="I16" i="1"/>
  <c r="I18" i="1"/>
  <c r="I13" i="1"/>
  <c r="I17" i="1"/>
  <c r="I22" i="1"/>
  <c r="I19" i="1"/>
  <c r="I21" i="1"/>
  <c r="I34" i="1" l="1"/>
  <c r="G34" i="1"/>
  <c r="O34" i="26"/>
  <c r="M34" i="26"/>
  <c r="I34" i="26"/>
  <c r="K14" i="26"/>
  <c r="K15" i="26"/>
  <c r="K16" i="26"/>
  <c r="G14" i="26"/>
  <c r="G15" i="26"/>
  <c r="G16" i="26"/>
  <c r="K13" i="26"/>
  <c r="K34" i="26" s="1"/>
  <c r="G13" i="26"/>
  <c r="I13" i="23" l="1"/>
  <c r="G14" i="13" l="1"/>
  <c r="G15" i="13"/>
  <c r="I14" i="13"/>
  <c r="I15" i="13"/>
  <c r="I13" i="13"/>
  <c r="G13" i="13"/>
  <c r="I14" i="12" l="1"/>
  <c r="G14" i="12"/>
  <c r="G14" i="14" l="1"/>
  <c r="G15" i="14"/>
  <c r="G16" i="14"/>
  <c r="G17" i="14"/>
  <c r="G18" i="14"/>
  <c r="G19" i="14"/>
  <c r="G20" i="14"/>
  <c r="G21" i="14"/>
  <c r="G22" i="14"/>
  <c r="I14" i="14"/>
  <c r="I15" i="14"/>
  <c r="I16" i="14"/>
  <c r="I17" i="14"/>
  <c r="I18" i="14"/>
  <c r="I19" i="14"/>
  <c r="I20" i="14"/>
  <c r="I21" i="14"/>
  <c r="I22" i="14"/>
  <c r="I13" i="14"/>
  <c r="G13" i="14"/>
  <c r="G34" i="14" l="1"/>
  <c r="I14" i="30"/>
  <c r="I15" i="30"/>
  <c r="I16" i="30"/>
  <c r="I17" i="30"/>
  <c r="I18" i="30"/>
  <c r="G14" i="30"/>
  <c r="G15" i="30"/>
  <c r="G16" i="30"/>
  <c r="G17" i="30"/>
  <c r="I13" i="30"/>
  <c r="G13" i="30"/>
  <c r="O34" i="30"/>
  <c r="M34" i="30"/>
  <c r="K34" i="30"/>
  <c r="G34" i="30" l="1"/>
  <c r="I34" i="30"/>
  <c r="G34" i="26"/>
  <c r="O29" i="25"/>
  <c r="M29" i="25"/>
  <c r="K29" i="25"/>
  <c r="I29" i="25"/>
  <c r="G29" i="25"/>
  <c r="O34" i="24" l="1"/>
  <c r="M34" i="24"/>
  <c r="K34" i="24"/>
  <c r="I34" i="24"/>
  <c r="G34" i="24"/>
  <c r="I36" i="24" s="1"/>
  <c r="G13" i="6" l="1"/>
  <c r="G14" i="6"/>
  <c r="G15" i="6"/>
  <c r="G16" i="6"/>
  <c r="G17" i="6"/>
  <c r="G18" i="6"/>
  <c r="G19" i="6"/>
  <c r="G20" i="6"/>
  <c r="G21" i="6"/>
  <c r="G22" i="6"/>
  <c r="G23" i="6"/>
  <c r="G12" i="6"/>
  <c r="O34" i="22" l="1"/>
  <c r="K34" i="22"/>
  <c r="M13" i="22"/>
  <c r="M34" i="22" s="1"/>
  <c r="I21" i="22"/>
  <c r="G23" i="22"/>
  <c r="G22" i="22"/>
  <c r="G21" i="22"/>
  <c r="I20" i="22"/>
  <c r="G20" i="22"/>
  <c r="I19" i="22"/>
  <c r="G19" i="22"/>
  <c r="I18" i="22"/>
  <c r="G18" i="22"/>
  <c r="I17" i="22"/>
  <c r="G17" i="22"/>
  <c r="I16" i="22"/>
  <c r="G16" i="22"/>
  <c r="I15" i="22"/>
  <c r="G15" i="22"/>
  <c r="I14" i="22"/>
  <c r="G14" i="22"/>
  <c r="I13" i="22"/>
  <c r="G13" i="22"/>
  <c r="I34" i="22" l="1"/>
  <c r="G34" i="22"/>
  <c r="G14" i="16"/>
  <c r="G15" i="16"/>
  <c r="I14" i="16"/>
  <c r="I15" i="16"/>
  <c r="I13" i="16"/>
  <c r="G13" i="16"/>
  <c r="I34" i="16" l="1"/>
  <c r="I13" i="21"/>
  <c r="I34" i="21" s="1"/>
  <c r="G13" i="21"/>
  <c r="G34" i="21" s="1"/>
  <c r="O82" i="20" l="1"/>
  <c r="K82" i="20"/>
  <c r="M82" i="20"/>
  <c r="I15" i="19" l="1"/>
  <c r="I16" i="19"/>
  <c r="I17" i="19"/>
  <c r="I14" i="19"/>
  <c r="I31" i="19" s="1"/>
  <c r="G15" i="19"/>
  <c r="G16" i="19"/>
  <c r="G17" i="19"/>
  <c r="G14" i="19"/>
  <c r="G31" i="19" l="1"/>
  <c r="I33" i="18"/>
  <c r="G33" i="18"/>
  <c r="O34" i="16" l="1"/>
  <c r="M34" i="16"/>
  <c r="K34" i="16"/>
  <c r="G34" i="16"/>
  <c r="O34" i="14" l="1"/>
  <c r="M34" i="14"/>
  <c r="K34" i="14"/>
  <c r="I34" i="14"/>
  <c r="I34" i="13" l="1"/>
  <c r="O34" i="13"/>
  <c r="M34" i="13"/>
  <c r="K34" i="13"/>
  <c r="G34" i="13"/>
  <c r="I36" i="13" s="1"/>
  <c r="O34" i="12" l="1"/>
  <c r="M34" i="12"/>
  <c r="K34" i="12"/>
  <c r="I34" i="12"/>
  <c r="G34" i="12"/>
  <c r="H18" i="8" l="1"/>
  <c r="I18" i="8" s="1"/>
  <c r="G33" i="7"/>
  <c r="I33" i="8" l="1"/>
  <c r="O62" i="6"/>
  <c r="G34" i="4"/>
  <c r="G34" i="5" l="1"/>
  <c r="D13" i="32" l="1"/>
  <c r="G13" i="32" s="1"/>
  <c r="G33" i="32" s="1"/>
  <c r="I13" i="32"/>
  <c r="I33" i="32" s="1"/>
  <c r="K61" i="23" l="1"/>
</calcChain>
</file>

<file path=xl/sharedStrings.xml><?xml version="1.0" encoding="utf-8"?>
<sst xmlns="http://schemas.openxmlformats.org/spreadsheetml/2006/main" count="2509" uniqueCount="616">
  <si>
    <t>Provincial/City/Municipality:</t>
  </si>
  <si>
    <t>POLANGUI</t>
  </si>
  <si>
    <t>Item No.</t>
  </si>
  <si>
    <t>Unit</t>
  </si>
  <si>
    <t>TOTAL</t>
  </si>
  <si>
    <t>Prepared by:</t>
  </si>
  <si>
    <t>Certified Funds Available/</t>
  </si>
  <si>
    <t>Approved  by:</t>
  </si>
  <si>
    <t>Certified AppropriateFunds Available</t>
  </si>
  <si>
    <t>LANI MAE C. BENOSA</t>
  </si>
  <si>
    <t>ARLENE A. CAÑAVERAL</t>
  </si>
  <si>
    <t>Dept/Office/Unit Head</t>
  </si>
  <si>
    <t>Municipal Accountant</t>
  </si>
  <si>
    <t>OIC - Budget Officer</t>
  </si>
  <si>
    <t>FOR THE YEAR 2020</t>
  </si>
  <si>
    <t>Fund/Special Account:</t>
  </si>
  <si>
    <t>Dept./Office/Unit:</t>
  </si>
  <si>
    <t>Fund:</t>
  </si>
  <si>
    <t>Particulars</t>
  </si>
  <si>
    <t>Quantity</t>
  </si>
  <si>
    <t>on Hand</t>
  </si>
  <si>
    <t>Proposed</t>
  </si>
  <si>
    <t>Cost</t>
  </si>
  <si>
    <t>Allotment by Quarter</t>
  </si>
  <si>
    <t>ANDY A. MARISCOTES</t>
  </si>
  <si>
    <t>Local Chief Executive</t>
  </si>
  <si>
    <t>ANNUAL EQUIPMENT PROCUREMENT PROGRAM</t>
  </si>
  <si>
    <t>Municipal Assessor's Office</t>
  </si>
  <si>
    <t>Projector</t>
  </si>
  <si>
    <t>pc</t>
  </si>
  <si>
    <t>Printer</t>
  </si>
  <si>
    <t>unit</t>
  </si>
  <si>
    <t>Motorcycle</t>
  </si>
  <si>
    <t>Pantograph</t>
  </si>
  <si>
    <t>Aircon (Floor Mounted)</t>
  </si>
  <si>
    <t>Office Chair</t>
  </si>
  <si>
    <t>pcs</t>
  </si>
  <si>
    <t>Steel Cabinet (2 Drawer)</t>
  </si>
  <si>
    <t>Plastic Chair (Monoblock)</t>
  </si>
  <si>
    <t>Computer Keyboard</t>
  </si>
  <si>
    <t>Computer Mouse</t>
  </si>
  <si>
    <t>NELSON R. AQUINO</t>
  </si>
  <si>
    <t>Senior Citizen's Office</t>
  </si>
  <si>
    <t>Monoblock Chairs</t>
  </si>
  <si>
    <t>Water Dispenser</t>
  </si>
  <si>
    <t>UPS Heavy Duty</t>
  </si>
  <si>
    <t>Computer Table</t>
  </si>
  <si>
    <t>PC Monitor (20') inches</t>
  </si>
  <si>
    <t>Air-Conditioning Unit (2HP)</t>
  </si>
  <si>
    <t>Acer Laptop</t>
  </si>
  <si>
    <t>Electric Fan</t>
  </si>
  <si>
    <t>UPS</t>
  </si>
  <si>
    <t>Steel Cabinet</t>
  </si>
  <si>
    <t>Municipal Civil Registrar Office</t>
  </si>
  <si>
    <t>ICT Equipment</t>
  </si>
  <si>
    <t>USB Flash Drive</t>
  </si>
  <si>
    <t>Computer Desktop</t>
  </si>
  <si>
    <t>Office Equipment</t>
  </si>
  <si>
    <t>Furniture &amp; Fixtures</t>
  </si>
  <si>
    <t>set</t>
  </si>
  <si>
    <t>MA. GINA S. ECHEVARRIA</t>
  </si>
  <si>
    <t>General Services Office</t>
  </si>
  <si>
    <t>Executive Chair</t>
  </si>
  <si>
    <t>Office Table</t>
  </si>
  <si>
    <t>Aircon</t>
  </si>
  <si>
    <t>MA. JENNY L. DE LUMEN</t>
  </si>
  <si>
    <t>Department of Interior &amp; Local Government</t>
  </si>
  <si>
    <t>Plastic Stall Chair</t>
  </si>
  <si>
    <t>ANDDY A. TOLEDO</t>
  </si>
  <si>
    <t>Industrial Fan, 18" metal blade</t>
  </si>
  <si>
    <t>Fire Extinguisher, dry chemical</t>
  </si>
  <si>
    <t>Paper Trimmer / Cutting Machine</t>
  </si>
  <si>
    <t>Punching/Binding Machine</t>
  </si>
  <si>
    <t>Table, monoblock, square 36" x 36"</t>
  </si>
  <si>
    <t>Polangui Community College</t>
  </si>
  <si>
    <t>ROSALINDA B. BARQUEZ, Ph. D.</t>
  </si>
  <si>
    <t>Hanging Cabinets</t>
  </si>
  <si>
    <t>tube</t>
  </si>
  <si>
    <t>box</t>
  </si>
  <si>
    <t>GRAND TOTAL</t>
  </si>
  <si>
    <t>LUZ S. REFRAN</t>
  </si>
  <si>
    <t>Municipal Treasurer's Office</t>
  </si>
  <si>
    <t>Adding Machine</t>
  </si>
  <si>
    <t>Computer Printer, dot matrix &amp; inkjet</t>
  </si>
  <si>
    <t>Desktop Computer</t>
  </si>
  <si>
    <t xml:space="preserve">Laptop </t>
  </si>
  <si>
    <t>Furniture &amp; Fixture</t>
  </si>
  <si>
    <t>Polangui Waterworks Services Administration</t>
  </si>
  <si>
    <t>Repair &amp; Maintenance</t>
  </si>
  <si>
    <t>Mechanical Sleeve Coupling 4"</t>
  </si>
  <si>
    <t>Mechanical Sleeve Coupling 6"</t>
  </si>
  <si>
    <t>Mechanical Sleeve Coupling 8"</t>
  </si>
  <si>
    <t>Mechanical Sleeve Coupling 12"</t>
  </si>
  <si>
    <t>roll</t>
  </si>
  <si>
    <t>Compression Coupling 2"</t>
  </si>
  <si>
    <t>uPVC Pipe 4"</t>
  </si>
  <si>
    <t>uPVC Pipe 6"</t>
  </si>
  <si>
    <t>uPVC Pipe 8"</t>
  </si>
  <si>
    <t>uPVC Pipe 12"</t>
  </si>
  <si>
    <t>LALAINE B. BALDEMORO</t>
  </si>
  <si>
    <t>Chlorine (40kg/drum)</t>
  </si>
  <si>
    <t>drum</t>
  </si>
  <si>
    <t>Submersible Pump</t>
  </si>
  <si>
    <t>Pipe Wrench 12"</t>
  </si>
  <si>
    <t>Pipe Wrench 10"</t>
  </si>
  <si>
    <t>Hacksaw Blade</t>
  </si>
  <si>
    <t>Chisel 1"</t>
  </si>
  <si>
    <t>Combination Hammer</t>
  </si>
  <si>
    <t>Blade for Concrete Cutter</t>
  </si>
  <si>
    <t>Laptop</t>
  </si>
  <si>
    <t>External Hard Drive 1TB</t>
  </si>
  <si>
    <t>ea</t>
  </si>
  <si>
    <t>Garmin GPSMAP 64s Worldwide w/ High-Sensitivity GPS</t>
  </si>
  <si>
    <t>LAZARO S. PERILLO</t>
  </si>
  <si>
    <t>Department of Agrarian Reform Municipal Office</t>
  </si>
  <si>
    <t>Aircon (Split type)</t>
  </si>
  <si>
    <t>Internal Audit Service</t>
  </si>
  <si>
    <t>Laser Printer</t>
  </si>
  <si>
    <t>MA. LORENA S. BOBIS</t>
  </si>
  <si>
    <t>IDA P. REFORSADO</t>
  </si>
  <si>
    <t>Human Resource Management Office</t>
  </si>
  <si>
    <t>Curtain</t>
  </si>
  <si>
    <t>Hanging Cabinet</t>
  </si>
  <si>
    <t>Voice Recorder</t>
  </si>
  <si>
    <t>Municipal Health Office</t>
  </si>
  <si>
    <t>Fetal Doppler</t>
  </si>
  <si>
    <t>12 L ECG Machine</t>
  </si>
  <si>
    <t>CCTV System</t>
  </si>
  <si>
    <t>Conference Table</t>
  </si>
  <si>
    <t>Office Chairs</t>
  </si>
  <si>
    <t>Industrial Fans</t>
  </si>
  <si>
    <t>Television 50"</t>
  </si>
  <si>
    <t>Municipal Library</t>
  </si>
  <si>
    <t>Keyboard</t>
  </si>
  <si>
    <t>ROSEMARIE R. OLIDANA, R.L.</t>
  </si>
  <si>
    <t>RESTITUTO S. FERNANDEZ, Jr.</t>
  </si>
  <si>
    <t>Sangguniang Bayan Office</t>
  </si>
  <si>
    <t>Desktop</t>
  </si>
  <si>
    <t>TV 32"</t>
  </si>
  <si>
    <t>Refrigerator</t>
  </si>
  <si>
    <t>Vice Mayor Office</t>
  </si>
  <si>
    <t>Photocopier/Xerox</t>
  </si>
  <si>
    <t>Steel Filing Cabinet</t>
  </si>
  <si>
    <t>Mun. Social Welfare &amp; Development Office</t>
  </si>
  <si>
    <t>Desktop Computer w/ Monitor</t>
  </si>
  <si>
    <t>Printer/Scanner/Copier (Long size)</t>
  </si>
  <si>
    <t>Projector w/ screen</t>
  </si>
  <si>
    <t>Lapel Mic w/ speaker</t>
  </si>
  <si>
    <t>Chairs</t>
  </si>
  <si>
    <t>Ladder</t>
  </si>
  <si>
    <t>Staff Chair</t>
  </si>
  <si>
    <t>Bureau of Fire Protection</t>
  </si>
  <si>
    <t>BUS TERMINAL</t>
  </si>
  <si>
    <t>Calculator, mini-printer type</t>
  </si>
  <si>
    <t>Electric Stand Fan</t>
  </si>
  <si>
    <t>Industrial Fan 18"</t>
  </si>
  <si>
    <t>Fire Extinguisher</t>
  </si>
  <si>
    <t>Adding machine</t>
  </si>
  <si>
    <t>Air Conditioner 2.0HP</t>
  </si>
  <si>
    <t>Monoblock Chair</t>
  </si>
  <si>
    <t>Typewriter</t>
  </si>
  <si>
    <t>Computer Printer</t>
  </si>
  <si>
    <t>JUDITH S. BERTILLO</t>
  </si>
  <si>
    <t>Municipal Planning and Development Office</t>
  </si>
  <si>
    <t>Printer Epson (with long scanner)</t>
  </si>
  <si>
    <t>Power Supply</t>
  </si>
  <si>
    <t>CPU</t>
  </si>
  <si>
    <t>Monitor</t>
  </si>
  <si>
    <t xml:space="preserve">Unit  </t>
  </si>
  <si>
    <t>OFFICE EQUIPMENT</t>
  </si>
  <si>
    <t>3 Doors Steel Cabinet</t>
  </si>
  <si>
    <t>Steel File Cabinet</t>
  </si>
  <si>
    <t>Drawer</t>
  </si>
  <si>
    <t>Binding and Punching Machine</t>
  </si>
  <si>
    <t>Electric Fan Industrial</t>
  </si>
  <si>
    <t>Electric Fan Stand</t>
  </si>
  <si>
    <t>Water dispenser</t>
  </si>
  <si>
    <t>Electric Heater</t>
  </si>
  <si>
    <t>Television</t>
  </si>
  <si>
    <t>Cable</t>
  </si>
  <si>
    <t>Set</t>
  </si>
  <si>
    <t>FURNITURE &amp; FIXTURES</t>
  </si>
  <si>
    <t>Revolving Chair</t>
  </si>
  <si>
    <t>NORBERTO S. SABAYBAY</t>
  </si>
  <si>
    <t>Secretary to the Sangguniang Bayan</t>
  </si>
  <si>
    <t>DSLR Camera</t>
  </si>
  <si>
    <t>BJMP - Polangui District Jail</t>
  </si>
  <si>
    <t>DepEd, Polangui North District</t>
  </si>
  <si>
    <t>HARLET A. VILLANUEVA</t>
  </si>
  <si>
    <t>Monoblock Tables</t>
  </si>
  <si>
    <t>Office Tables</t>
  </si>
  <si>
    <t>Tourism Office</t>
  </si>
  <si>
    <t>LUCIA R. TRAJANO</t>
  </si>
  <si>
    <t>Hard Drive 1TB</t>
  </si>
  <si>
    <t>Camera (service)</t>
  </si>
  <si>
    <t>Filing Cabinet</t>
  </si>
  <si>
    <t>Desktop Table</t>
  </si>
  <si>
    <t>Photo Copier</t>
  </si>
  <si>
    <t>LED Television 70"</t>
  </si>
  <si>
    <t>Sofa/Sala Set</t>
  </si>
  <si>
    <t>Local Youth Development Office</t>
  </si>
  <si>
    <t>JEFFREY E. NICERIO</t>
  </si>
  <si>
    <t>Projector w/ white screen</t>
  </si>
  <si>
    <t>IT Equipment and Software
-Laptop with Printer (3-in-1)</t>
  </si>
  <si>
    <t>Driving NCII Car</t>
  </si>
  <si>
    <t>Vacuum Pump</t>
  </si>
  <si>
    <t>Air Compressor</t>
  </si>
  <si>
    <t>**Polangui TESDA Training Center</t>
  </si>
  <si>
    <t>Driving NCII**</t>
  </si>
  <si>
    <t>Equipment:</t>
  </si>
  <si>
    <t>Laptop Computer</t>
  </si>
  <si>
    <t>Metal File Cabinet</t>
  </si>
  <si>
    <t>Monoblock Chair w/ desk</t>
  </si>
  <si>
    <t>Portable Speaker</t>
  </si>
  <si>
    <t>Stand Fan</t>
  </si>
  <si>
    <t>Split type Airconditioner</t>
  </si>
  <si>
    <t>Brother T300 Printer</t>
  </si>
  <si>
    <t>Municipal Disaster Risk Reduction and Management Office</t>
  </si>
  <si>
    <t>Local QRT Uniforms</t>
  </si>
  <si>
    <t xml:space="preserve">AED </t>
  </si>
  <si>
    <t>Chainsaw</t>
  </si>
  <si>
    <t>Generator, portable</t>
  </si>
  <si>
    <t>External Drive 1TB</t>
  </si>
  <si>
    <t>Megaphones</t>
  </si>
  <si>
    <r>
      <rPr>
        <b/>
        <sz val="10"/>
        <rFont val="Calibri"/>
        <family val="2"/>
        <scheme val="minor"/>
      </rPr>
      <t>EWS:</t>
    </r>
    <r>
      <rPr>
        <sz val="10"/>
        <rFont val="Calibri"/>
        <family val="2"/>
        <scheme val="minor"/>
      </rPr>
      <t xml:space="preserve">
Siren
Flood Marker
Communication Tools
Mobile Phones
Internet
Television
Drone</t>
    </r>
  </si>
  <si>
    <t>CCTV Installation</t>
  </si>
  <si>
    <t>Handy Held Radio Base &amp; Licensing</t>
  </si>
  <si>
    <t>Disaster Equipment and Vehicle</t>
  </si>
  <si>
    <t>Swivel Chair</t>
  </si>
  <si>
    <t>Printer w/ Scanner</t>
  </si>
  <si>
    <t>MA. SOCORRO L. SAMBITAN</t>
  </si>
  <si>
    <t>ANIANO E. REFORSADO</t>
  </si>
  <si>
    <t>SLAUGHTERHOUSE</t>
  </si>
  <si>
    <t>Emergency Light</t>
  </si>
  <si>
    <t>Digital Voice Recorder</t>
  </si>
  <si>
    <t>Document Camera</t>
  </si>
  <si>
    <t>External HD, 1TB</t>
  </si>
  <si>
    <t>ICT Equipments</t>
  </si>
  <si>
    <t>IT Equipment &amp; Software</t>
  </si>
  <si>
    <t>Signages (Early Warning Device)</t>
  </si>
  <si>
    <t>ALFREDO A. MARISCOTES, JR.</t>
  </si>
  <si>
    <t>Municipal Agriculture Office</t>
  </si>
  <si>
    <t>Computer Monitor</t>
  </si>
  <si>
    <t>piece</t>
  </si>
  <si>
    <t>Repainting of Village type Corn Dryer</t>
  </si>
  <si>
    <t>Post Harvest Equipment (Food Grade Calamay molder)</t>
  </si>
  <si>
    <t>Municipal Environment and Natural Resources Office</t>
  </si>
  <si>
    <t>Engr. EDGAR B. ARBO, EnP</t>
  </si>
  <si>
    <t>External Hard Drive</t>
  </si>
  <si>
    <t>Rice Cooker</t>
  </si>
  <si>
    <t>3 seater Sofa set</t>
  </si>
  <si>
    <t>Executive Office tables</t>
  </si>
  <si>
    <t>Pick up Truck</t>
  </si>
  <si>
    <t>Mobile Trash Bin</t>
  </si>
  <si>
    <t>Television set</t>
  </si>
  <si>
    <t>Huawei cellphone w/ camera</t>
  </si>
  <si>
    <t>Display Divider</t>
  </si>
  <si>
    <t>Maruyama Lona Trapal</t>
  </si>
  <si>
    <t>Nylon Rope</t>
  </si>
  <si>
    <t>Curtain Steel Cord</t>
  </si>
  <si>
    <t>Dish Drainer, big</t>
  </si>
  <si>
    <t>Electric Stove</t>
  </si>
  <si>
    <t>Polangui Municipal Police Station</t>
  </si>
  <si>
    <t>Desktop Computer w/ Printer</t>
  </si>
  <si>
    <t>sets</t>
  </si>
  <si>
    <t>Mouse</t>
  </si>
  <si>
    <t>Other Property, Plant &amp; Equipment</t>
  </si>
  <si>
    <t>month</t>
  </si>
  <si>
    <t>(proposed motorpool equipment)</t>
  </si>
  <si>
    <t>Cutting Outfit</t>
  </si>
  <si>
    <t>Municipal Engineering Office/Motorpool Services</t>
  </si>
  <si>
    <t>Accounting Office</t>
  </si>
  <si>
    <t>Desktop Computer, Branded</t>
  </si>
  <si>
    <t>External Hard Drive 1TB, 2.5"HDD, USB 3.0</t>
  </si>
  <si>
    <t>Mouse, optical, USB connection type</t>
  </si>
  <si>
    <t>Binding &amp; Punching Machine, 50mm</t>
  </si>
  <si>
    <t>Paper Shredder, 3mm-4mm (entry level)</t>
  </si>
  <si>
    <t>Multimedia Projector, 4000min ANSI Lumens</t>
  </si>
  <si>
    <t>Fire Extinguisher, Dry Chemical 4.5 kg</t>
  </si>
  <si>
    <t>Electric fan, Industrial, ground type, metal blade</t>
  </si>
  <si>
    <t>Budget Office</t>
  </si>
  <si>
    <t>Back Up UPS</t>
  </si>
  <si>
    <t>Chairs (Plastic Stall)</t>
  </si>
  <si>
    <t>Data Hard Disk</t>
  </si>
  <si>
    <t>Double Burner Stove</t>
  </si>
  <si>
    <t>Executive Office Chairs</t>
  </si>
  <si>
    <t>Executive Office Tables</t>
  </si>
  <si>
    <t>Projector with White Screen</t>
  </si>
  <si>
    <t>Stand Electric Fan</t>
  </si>
  <si>
    <t>doz</t>
  </si>
  <si>
    <t>Netbook Laptop</t>
  </si>
  <si>
    <t>Wireless Microphone</t>
  </si>
  <si>
    <t>Digital Monitoring Screen</t>
  </si>
  <si>
    <t>Projector Screen (Fixed)</t>
  </si>
  <si>
    <t>Steel Filling Cabinet</t>
  </si>
  <si>
    <t>Aircon (Aparador Type)</t>
  </si>
  <si>
    <t>Cubicle for SB Member Staff</t>
  </si>
  <si>
    <t>Long Bench (Guest Lounge)</t>
  </si>
  <si>
    <t>Generator</t>
  </si>
  <si>
    <t>Television 56'inches</t>
  </si>
  <si>
    <t>Nutrition Office</t>
  </si>
  <si>
    <t>USB Hard Drive (1TB)</t>
  </si>
  <si>
    <t>each</t>
  </si>
  <si>
    <t>Internet</t>
  </si>
  <si>
    <t>Office Equipment: (C.O.)</t>
  </si>
  <si>
    <t>Spiral Binder Machine (Long Size)</t>
  </si>
  <si>
    <t>Lapel with speaker (rechargeable)</t>
  </si>
  <si>
    <t>Steel Cabinet (4drawers)</t>
  </si>
  <si>
    <t>Smart TV (55")</t>
  </si>
  <si>
    <t>Furnitures &amp; Fixtures(C.O.)</t>
  </si>
  <si>
    <t>Chair, Monobloc without armrest</t>
  </si>
  <si>
    <t>Fabricated Office Shelve/Cabinet</t>
  </si>
  <si>
    <t>ICT equipment and Software (C.O.)</t>
  </si>
  <si>
    <t>Uninterrupted power supply (UPS) for Computer</t>
  </si>
  <si>
    <t>Laptop or netbook (RAM: at least 4GB (recommended); CPU Speed: 2.2 GHz (i3 or i5 or i7) ; Hard Drive storage: 250gb up; Operating system: 32bit or 64bit (recommended); Video/Graphic card: 2gb or 4gb (recommended); wifi/bluetooth; webcam;dvd-rom</t>
  </si>
  <si>
    <t>Printer for A3 (Epson L1300 A3 Continuous Ink Tank Printer Product)</t>
  </si>
  <si>
    <t>Printer (with scanner/ wireless) (Canon G4010 Refillable Ink Tank System - Print / Scan / Print / Fax / WiFi  or Epson L3150)</t>
  </si>
  <si>
    <t>Garmin Etrix 30x (for geotagging)</t>
  </si>
  <si>
    <t>Other Property, plant &amp; equipment (for Motorpool)</t>
  </si>
  <si>
    <t>Welding Machine (200Amp)</t>
  </si>
  <si>
    <t>Pressure Wash</t>
  </si>
  <si>
    <t>units</t>
  </si>
  <si>
    <t>Furniture &amp; Fixtures (Hanging Cabinet )</t>
  </si>
  <si>
    <t>Bookbinding Machine</t>
  </si>
  <si>
    <t>IT Equipment &amp; Software (1 set of  computer )</t>
  </si>
  <si>
    <t>2 TB Hard Drive</t>
  </si>
  <si>
    <t>12" Bluetooth Trolly Speaker</t>
  </si>
  <si>
    <t>Dish Cabinet</t>
  </si>
  <si>
    <t>External Hard Disk Drive 1 TB</t>
  </si>
  <si>
    <t>Printer with Scanner</t>
  </si>
  <si>
    <t>Binding Machine</t>
  </si>
  <si>
    <t>Coffee Maker</t>
  </si>
  <si>
    <t>Paper Cutter/Paper Trimmer Cutting Machine</t>
  </si>
  <si>
    <t>Paper Shredder</t>
  </si>
  <si>
    <t>Photocopier/Risographing Machine</t>
  </si>
  <si>
    <t>Push Cart (industrial metal heavy duty)</t>
  </si>
  <si>
    <t>Sealer/Hand Sealer 16"</t>
  </si>
  <si>
    <t>Vacuum Cleaner</t>
  </si>
  <si>
    <t>Weighing Scale,Digital Platform</t>
  </si>
  <si>
    <t>Aircon 2.5 hp split-type inverter</t>
  </si>
  <si>
    <t>Electric fan</t>
  </si>
  <si>
    <t>Executive chair</t>
  </si>
  <si>
    <t>Fire extinguisher (dry)</t>
  </si>
  <si>
    <t>Refrigerator, 4.2 cu. Ft</t>
  </si>
  <si>
    <t>Signal Booster</t>
  </si>
  <si>
    <t>Steel File Cabinet, lateral (4 drawers, black)</t>
  </si>
  <si>
    <t>Steel File Cabinet, Vertical (4 drawers, black)</t>
  </si>
  <si>
    <t>Steel Shelf/Metal Shelving Unit</t>
  </si>
  <si>
    <t>Change Oil  Maintenance</t>
  </si>
  <si>
    <t>Fuel (gasoline)</t>
  </si>
  <si>
    <t>Upright Aircon</t>
  </si>
  <si>
    <t>Toilet Bowl &amp; Lavatory</t>
  </si>
  <si>
    <t>Repair and maintenance of office equipments and Other expenses</t>
  </si>
  <si>
    <t>Repainting of Building and Facility</t>
  </si>
  <si>
    <t>Information &amp; Communication Technology Equipment</t>
  </si>
  <si>
    <t xml:space="preserve">UPS Battery Backup </t>
  </si>
  <si>
    <t>External Hard Drive (1 T)</t>
  </si>
  <si>
    <t>Sub Total</t>
  </si>
  <si>
    <t>Cemetery</t>
  </si>
  <si>
    <t>Other MOOE (Job Order)</t>
  </si>
  <si>
    <t>Maintenance of Grounds &amp; Altar</t>
  </si>
  <si>
    <t>months</t>
  </si>
  <si>
    <t>JO</t>
  </si>
  <si>
    <t>Negosyo Center Polangui / DTI</t>
  </si>
  <si>
    <t>RUTH LEAH C. TAGUM</t>
  </si>
  <si>
    <t>Curtain Blinds</t>
  </si>
  <si>
    <t xml:space="preserve">    </t>
  </si>
  <si>
    <t>Hanging Cabinet (2.5m)</t>
  </si>
  <si>
    <t>CONCEPCION G. ELIZONDO</t>
  </si>
  <si>
    <t>Generator Set</t>
  </si>
  <si>
    <t>CCTV Camera</t>
  </si>
  <si>
    <t>CCTV Monitor</t>
  </si>
  <si>
    <t>IT Equipment &amp; Software (1 set of Computer)</t>
  </si>
  <si>
    <t>Single Bed</t>
  </si>
  <si>
    <t>Double Bed</t>
  </si>
  <si>
    <t>Laboratory tables</t>
  </si>
  <si>
    <t>Stainless Modular cabinets/Slotted Bars Cabinet</t>
  </si>
  <si>
    <t>Office Equipments</t>
  </si>
  <si>
    <t>Agility Ladder</t>
  </si>
  <si>
    <t>Badminton Net</t>
  </si>
  <si>
    <t>Barbell Bar</t>
  </si>
  <si>
    <t>Basketball, Leather (MIKASA)</t>
  </si>
  <si>
    <t>Bench</t>
  </si>
  <si>
    <t>Bench (for inclined and declined)</t>
  </si>
  <si>
    <t>Bicycle Machine</t>
  </si>
  <si>
    <t>Chest Expander</t>
  </si>
  <si>
    <t>Dumbbell Bar</t>
  </si>
  <si>
    <t>Fitness Sit up Execrise Equipment</t>
  </si>
  <si>
    <t>Kettlebel, 15 lbs</t>
  </si>
  <si>
    <t>Lat Machine</t>
  </si>
  <si>
    <t>Medicine Bull</t>
  </si>
  <si>
    <t>Plates, 10 lbs</t>
  </si>
  <si>
    <t>Plates, 15 lbs</t>
  </si>
  <si>
    <t>Plates, 2.5 lbs</t>
  </si>
  <si>
    <t>Plates, 20 lbs</t>
  </si>
  <si>
    <t>Plates, 25 lbs</t>
  </si>
  <si>
    <t>Plates, 5 lbs.</t>
  </si>
  <si>
    <t>Sepak Takraw Ball</t>
  </si>
  <si>
    <t>Shuttlecock, Feather</t>
  </si>
  <si>
    <t>Shuttlecock, plastic/synthetic</t>
  </si>
  <si>
    <t>Table Tennis, Ball</t>
  </si>
  <si>
    <t>Table Tennis, Net</t>
  </si>
  <si>
    <t>Table Tennis, Table</t>
  </si>
  <si>
    <t>Treadmill</t>
  </si>
  <si>
    <t>Upright Bike (Stationary bike/indoor bike)</t>
  </si>
  <si>
    <t>Volleyball, Leather (MIKASA)</t>
  </si>
  <si>
    <t>Beaker, 50 ml cap</t>
  </si>
  <si>
    <t>Beaker, 100 ml cap</t>
  </si>
  <si>
    <t>Beaker, 250 ml cap</t>
  </si>
  <si>
    <t>Beaker, 1000 ml cap</t>
  </si>
  <si>
    <t>Test Tube, 10 ml cap</t>
  </si>
  <si>
    <t>Test Tube, 25 ml cap</t>
  </si>
  <si>
    <t>Test Tube, 50 ml cap</t>
  </si>
  <si>
    <t>Graduated Cylinder, 10 ml cap</t>
  </si>
  <si>
    <t>Graduated Cylinder, 50 ml cap</t>
  </si>
  <si>
    <t>Graduated Cylinder, 100 ml cap</t>
  </si>
  <si>
    <t>Graduated Cylinder, 500 ml cap</t>
  </si>
  <si>
    <t>Graduated Cylinder, 1000 ml cap</t>
  </si>
  <si>
    <t>Microscope Binocular</t>
  </si>
  <si>
    <t>Glass slide</t>
  </si>
  <si>
    <t>Cover Slip</t>
  </si>
  <si>
    <t xml:space="preserve">Weighing Scale, double pan, 510 gram </t>
  </si>
  <si>
    <t>Alcohol burner, medium</t>
  </si>
  <si>
    <t>Tripod (to fit med. Alcohol burner), 2 feet</t>
  </si>
  <si>
    <t>Wire gauze</t>
  </si>
  <si>
    <t>Test tube holder</t>
  </si>
  <si>
    <t>Science Laboratory Equipment</t>
  </si>
  <si>
    <t>Sports Equipment</t>
  </si>
  <si>
    <t>tubes</t>
  </si>
  <si>
    <t>boxes</t>
  </si>
  <si>
    <t>pcs.</t>
  </si>
  <si>
    <t>TV set 50-inch</t>
  </si>
  <si>
    <t>Printer, 3-in-1, heavy duty</t>
  </si>
  <si>
    <t>Conference Chairs</t>
  </si>
  <si>
    <t>Filling Cabinet</t>
  </si>
  <si>
    <t>Peoples Law Enforcement Board(PLEB)</t>
  </si>
  <si>
    <t>HON. VICENTE JOSE GERARD Z. JAUCIAN</t>
  </si>
  <si>
    <t>Motorpool Services</t>
  </si>
  <si>
    <t>MOTORPOOL MAINTENANCE SERVICES</t>
  </si>
  <si>
    <t>Gasoline, Oil, Lubricants</t>
  </si>
  <si>
    <t>Gasoline used for Project Monitoring/ Inspection</t>
  </si>
  <si>
    <t>Gasoline, oil, lubricants used for road maintenance and other municipal facilities</t>
  </si>
  <si>
    <t>Janitor Services</t>
  </si>
  <si>
    <t>RM Transportation Equipment (Vehicles)</t>
  </si>
  <si>
    <t>Job Orders (Other Maintenance)</t>
  </si>
  <si>
    <t>ENGR. LALAINE B. BALDEMORO</t>
  </si>
  <si>
    <t>Table Top Glass</t>
  </si>
  <si>
    <t>Wheel Barrow</t>
  </si>
  <si>
    <t>FOR THE YEAR 2021</t>
  </si>
  <si>
    <t xml:space="preserve">Keyboard </t>
  </si>
  <si>
    <t>Other MOOE</t>
  </si>
  <si>
    <t>Consultancy Services Staff Salary - Consultant (2)</t>
  </si>
  <si>
    <t>Job Order Staff Salary-Technical Officer</t>
  </si>
  <si>
    <t>Hardhat with faceshield</t>
  </si>
  <si>
    <t>Electric Cutter</t>
  </si>
  <si>
    <t>C-Clamp</t>
  </si>
  <si>
    <t>Vice Grip</t>
  </si>
  <si>
    <t>Stand Drill</t>
  </si>
  <si>
    <t>3 pcs sets of Pliers</t>
  </si>
  <si>
    <t>Hacksaw Handle</t>
  </si>
  <si>
    <t>Vise Clamp</t>
  </si>
  <si>
    <t>Hand Drill</t>
  </si>
  <si>
    <t>Portable Grinder</t>
  </si>
  <si>
    <t xml:space="preserve">Chain Block </t>
  </si>
  <si>
    <t>Cut-off machine</t>
  </si>
  <si>
    <t>Other Supplies and Materials Expenses</t>
  </si>
  <si>
    <t>Sala Set &amp; Set Cover</t>
  </si>
  <si>
    <t>Monoblock Chair(Uratex)Black</t>
  </si>
  <si>
    <t>MA. JESICA SALVE L. ROSLIN,RN</t>
  </si>
  <si>
    <r>
      <t>HAIER HSU- 10TSV13 (DC</t>
    </r>
    <r>
      <rPr>
        <b/>
        <i/>
        <sz val="10"/>
        <color theme="1"/>
        <rFont val="Calibri"/>
        <family val="2"/>
      </rPr>
      <t xml:space="preserve">)-SC 1 Hp </t>
    </r>
    <r>
      <rPr>
        <b/>
        <i/>
        <sz val="10"/>
        <color theme="1"/>
        <rFont val="Calibri"/>
        <family val="2"/>
        <scheme val="minor"/>
      </rPr>
      <t xml:space="preserve">split type aircon inverter with installation fee </t>
    </r>
  </si>
  <si>
    <t>Water Pump/Tank</t>
  </si>
  <si>
    <t>Computer/Printer Units</t>
  </si>
  <si>
    <t>Other repairs of equipments and or facility</t>
  </si>
  <si>
    <t>LALAINE  B. BALDEMORO</t>
  </si>
  <si>
    <t>Air Conditioner</t>
  </si>
  <si>
    <t>Balance Forwarded</t>
  </si>
  <si>
    <t>Medical Equipment</t>
  </si>
  <si>
    <t>Recline Chairs for Mobile Blood Donation</t>
  </si>
  <si>
    <t>BP Apparatus</t>
  </si>
  <si>
    <t>Nebulizer</t>
  </si>
  <si>
    <t>Electrocautery Machine</t>
  </si>
  <si>
    <t>UV Light</t>
  </si>
  <si>
    <t>Sterilizer</t>
  </si>
  <si>
    <t>Aerosol Machine</t>
  </si>
  <si>
    <t>Delivery Table</t>
  </si>
  <si>
    <t>Hospital Bed</t>
  </si>
  <si>
    <t>Machineries Equipment</t>
  </si>
  <si>
    <t>Air Conditioning Unit</t>
  </si>
  <si>
    <t>Computer</t>
  </si>
  <si>
    <t>Furnitures and Fixtures</t>
  </si>
  <si>
    <t>Filling Cabinet/ Hanging Cabinet</t>
  </si>
  <si>
    <t>Desk Chair</t>
  </si>
  <si>
    <t>Plastic Chair</t>
  </si>
  <si>
    <t>Construction of Storage Room</t>
  </si>
  <si>
    <t>SSD Hard Drive</t>
  </si>
  <si>
    <t>16 GB RAM</t>
  </si>
  <si>
    <t>Flow Meter</t>
  </si>
  <si>
    <t>Gate Valve 2"</t>
  </si>
  <si>
    <t>Gate Valve 4"</t>
  </si>
  <si>
    <t>Gate Valve 6"</t>
  </si>
  <si>
    <t>Gate Valve 8"</t>
  </si>
  <si>
    <t>Mechanical Gate Valve 2"</t>
  </si>
  <si>
    <t>Pipe Marking Tag</t>
  </si>
  <si>
    <t>Tools &amp; Equipments</t>
  </si>
  <si>
    <t>Bolt Cutter</t>
  </si>
  <si>
    <t>Chain Wrench</t>
  </si>
  <si>
    <t>Fusion Machine</t>
  </si>
  <si>
    <t>Heavy Duty Angle Grinder</t>
  </si>
  <si>
    <t>Heavy Duty Drill (Makita) w/ Bits</t>
  </si>
  <si>
    <t>Meter Wheel</t>
  </si>
  <si>
    <t>Mini Jack Hammer w/ Chisel</t>
  </si>
  <si>
    <t>Pipe Cutter for PPR Pipes</t>
  </si>
  <si>
    <t>Pipe Treader 1/2"</t>
  </si>
  <si>
    <t>Pipe Treader 3/4"</t>
  </si>
  <si>
    <t>Rectractable Tent</t>
  </si>
  <si>
    <t>Tape Measure (50m)</t>
  </si>
  <si>
    <t>External Hard Drive 2TB (Seagate)</t>
  </si>
  <si>
    <t>Wireless Mouse (LogiTech)</t>
  </si>
  <si>
    <t>Internet/Mobile Phone Expenses</t>
  </si>
  <si>
    <t>Mobile Phone Load</t>
  </si>
  <si>
    <t>Repair &amp; Maintenance - Motor Vehicles</t>
  </si>
  <si>
    <t>Maintenance- Foton &amp; Motorcycles</t>
  </si>
  <si>
    <t>Training /Travel</t>
  </si>
  <si>
    <t>Training/ Seminar</t>
  </si>
  <si>
    <t>Travelling Expenses</t>
  </si>
  <si>
    <t>Desktop Computer Set-Neutron 700W</t>
  </si>
  <si>
    <t>PSU/HKC or NVISION 24 Inch IPS monitor</t>
  </si>
  <si>
    <t>Canon Compact Camera</t>
  </si>
  <si>
    <t>Printer Canon</t>
  </si>
  <si>
    <t>Heavy Duty Ring Binding Machine Long</t>
  </si>
  <si>
    <t>Laminator Machine Long</t>
  </si>
  <si>
    <t>Commission on Elections</t>
  </si>
  <si>
    <t>Split Type Aircinditioning  Unit 2HP</t>
  </si>
  <si>
    <t>Printer (Inkjet)</t>
  </si>
  <si>
    <t>Electric Wall Fan</t>
  </si>
  <si>
    <t>External Drive (10 TB)</t>
  </si>
  <si>
    <t>EPSON Printer</t>
  </si>
  <si>
    <t>Anti Virus Software</t>
  </si>
  <si>
    <t>RING Binder Machine</t>
  </si>
  <si>
    <t>Office Curtains</t>
  </si>
  <si>
    <t>panel</t>
  </si>
  <si>
    <t>Stainless Padlock</t>
  </si>
  <si>
    <t>Market Operations Office</t>
  </si>
  <si>
    <t>Air Conditioner (1HP)</t>
  </si>
  <si>
    <t>Emergency Light (firefly)</t>
  </si>
  <si>
    <t>Mobile Phone (office use)</t>
  </si>
  <si>
    <t>Small Multicab</t>
  </si>
  <si>
    <t>CCTV</t>
  </si>
  <si>
    <t>TV Monitor (40 inches)</t>
  </si>
  <si>
    <t>4 Sided Solar Sensor Wall Light</t>
  </si>
  <si>
    <t>Monoblock Table</t>
  </si>
  <si>
    <t>Office chairs</t>
  </si>
  <si>
    <t>Air Conditioner, Floor-Mounted Type</t>
  </si>
  <si>
    <t>Accountable Forms, Assorted</t>
  </si>
  <si>
    <t>Business Plates</t>
  </si>
  <si>
    <t>Tricycle Plates</t>
  </si>
  <si>
    <t>Training &amp; Workshop</t>
  </si>
  <si>
    <t>Regular Meeting</t>
  </si>
  <si>
    <t>Regional Training and Workshop (BAATI)</t>
  </si>
  <si>
    <t>MUNTAP Convention &amp; Workshop</t>
  </si>
  <si>
    <t>PHALTRA Convention Seminar &amp; Workshop</t>
  </si>
  <si>
    <t>Other Meetings</t>
  </si>
  <si>
    <t>stub</t>
  </si>
  <si>
    <t>pax</t>
  </si>
  <si>
    <t>DS Epson Scanner</t>
  </si>
  <si>
    <t>Mobile Phone</t>
  </si>
  <si>
    <t>Laminating Machine</t>
  </si>
  <si>
    <t>Sofa Set</t>
  </si>
  <si>
    <t>Communication Services</t>
  </si>
  <si>
    <t>Water</t>
  </si>
  <si>
    <t>Training &amp; Seminar Expenses</t>
  </si>
  <si>
    <t>Illumination &amp; Power Services</t>
  </si>
  <si>
    <t>Transportation Services</t>
  </si>
  <si>
    <t>Trash Bins (green)</t>
  </si>
  <si>
    <t>Trash Bins (red)</t>
  </si>
  <si>
    <t>Trash Bins (black)</t>
  </si>
  <si>
    <t>Mayor's Office</t>
  </si>
  <si>
    <t>Monoblocks</t>
  </si>
  <si>
    <t>Executive Table</t>
  </si>
  <si>
    <t>Sala Set (Narra)</t>
  </si>
  <si>
    <t>Podium</t>
  </si>
  <si>
    <t>Camera (CANON D90)</t>
  </si>
  <si>
    <t>Printer (EPSON L3110)</t>
  </si>
  <si>
    <t>1 Unit Laptop</t>
  </si>
  <si>
    <t>External Hard Drive 2 TB</t>
  </si>
  <si>
    <t>Computer Printer (EPSON L3110)</t>
  </si>
  <si>
    <t>Projector Screen</t>
  </si>
  <si>
    <t>Keyboard, USB Type</t>
  </si>
  <si>
    <t>Keyboard Wireless</t>
  </si>
  <si>
    <t>Led Monitor 19.5 -Inch 20M35A</t>
  </si>
  <si>
    <t>Printer, multi-function Scanner</t>
  </si>
  <si>
    <t>AVR, 500W, heavy duty, w/ 110V</t>
  </si>
  <si>
    <t>Heavy Duty Scanner</t>
  </si>
  <si>
    <t>Dating and Stamping Machine</t>
  </si>
  <si>
    <t>Facsimile Machine</t>
  </si>
  <si>
    <t>Paper Trimmer/Cutting Machine</t>
  </si>
  <si>
    <t>4 Seater Gang Chair w/ Backrest</t>
  </si>
  <si>
    <t>Beethoven Office Desk (1500*700*750)</t>
  </si>
  <si>
    <t>Foldable Office Table with undershelf</t>
  </si>
  <si>
    <t>Portable Sink with Detachable 4 wheels</t>
  </si>
  <si>
    <t>Office Chairs w/ Arms , Computer Chair Home</t>
  </si>
  <si>
    <t>BAC Office</t>
  </si>
  <si>
    <t>Hard Drive 1 TB</t>
  </si>
  <si>
    <t>IDA REFORSADO</t>
  </si>
  <si>
    <t>BIR</t>
  </si>
  <si>
    <t>SUB TOTAL</t>
  </si>
  <si>
    <t>JOHN LESTER C. RELLAMA</t>
  </si>
  <si>
    <t>DEXTER ABONITA</t>
  </si>
  <si>
    <t>Balance Forward</t>
  </si>
  <si>
    <t>MARIO B. CERILLO</t>
  </si>
  <si>
    <t>BALANCE FORWARDED</t>
  </si>
  <si>
    <t>INSP. JOEY B. NAVARRO</t>
  </si>
  <si>
    <t>SJ04 BALTAZAR F. JACOBO</t>
  </si>
  <si>
    <t>PLTCOL. JAMES RONATAY</t>
  </si>
  <si>
    <t>REYNALDO C. DIMEN, JR.</t>
  </si>
  <si>
    <t>CARLO RAPHAEL 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</si>
</sst>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;[Red]#,##0.00"/>
    <numFmt numFmtId="165" formatCode="#,##0;[Red]#,##0"/>
    <numFmt numFmtId="166" formatCode="0.00;[Red]0.00"/>
    <numFmt numFmtId="167" formatCode="0;[Red]0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7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" fillId="0" borderId="13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4" fontId="1" fillId="0" borderId="47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4" fontId="3" fillId="0" borderId="49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44" xfId="0" applyNumberFormat="1" applyFont="1" applyFill="1" applyBorder="1" applyAlignment="1">
      <alignment vertical="center"/>
    </xf>
    <xf numFmtId="4" fontId="1" fillId="0" borderId="4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43" fontId="1" fillId="0" borderId="46" xfId="1" applyFont="1" applyBorder="1" applyAlignment="1">
      <alignment vertical="center"/>
    </xf>
    <xf numFmtId="43" fontId="1" fillId="0" borderId="46" xfId="1" applyFont="1" applyFill="1" applyBorder="1" applyAlignment="1">
      <alignment vertical="center"/>
    </xf>
    <xf numFmtId="43" fontId="1" fillId="0" borderId="47" xfId="1" applyFont="1" applyFill="1" applyBorder="1" applyAlignment="1">
      <alignment vertical="center"/>
    </xf>
    <xf numFmtId="43" fontId="3" fillId="0" borderId="4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1" fillId="0" borderId="47" xfId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3" fontId="1" fillId="0" borderId="13" xfId="1" applyFont="1" applyFill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43" fontId="8" fillId="0" borderId="46" xfId="1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3" fontId="1" fillId="0" borderId="47" xfId="0" applyNumberFormat="1" applyFont="1" applyFill="1" applyBorder="1" applyAlignment="1">
      <alignment horizontal="center" vertical="center"/>
    </xf>
    <xf numFmtId="43" fontId="1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3" fontId="3" fillId="0" borderId="49" xfId="1" applyFont="1" applyFill="1" applyBorder="1" applyAlignment="1">
      <alignment vertical="center"/>
    </xf>
    <xf numFmtId="43" fontId="3" fillId="0" borderId="35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3" fontId="7" fillId="0" borderId="46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0" borderId="6" xfId="0" applyFont="1" applyBorder="1"/>
    <xf numFmtId="1" fontId="9" fillId="0" borderId="9" xfId="0" applyNumberFormat="1" applyFont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56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4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1" fillId="0" borderId="44" xfId="1" applyFont="1" applyFill="1" applyBorder="1" applyAlignment="1">
      <alignment vertical="center"/>
    </xf>
    <xf numFmtId="43" fontId="1" fillId="0" borderId="7" xfId="0" applyNumberFormat="1" applyFont="1" applyFill="1" applyBorder="1" applyAlignment="1">
      <alignment vertical="center"/>
    </xf>
    <xf numFmtId="43" fontId="3" fillId="0" borderId="4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1" fillId="0" borderId="0" xfId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1" fillId="0" borderId="44" xfId="1" applyFont="1" applyBorder="1" applyAlignment="1">
      <alignment vertical="center"/>
    </xf>
    <xf numFmtId="0" fontId="9" fillId="0" borderId="9" xfId="0" applyFont="1" applyBorder="1" applyAlignment="1">
      <alignment horizontal="left"/>
    </xf>
    <xf numFmtId="0" fontId="1" fillId="0" borderId="44" xfId="0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3" fontId="1" fillId="0" borderId="55" xfId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3" fontId="1" fillId="0" borderId="41" xfId="1" applyFont="1" applyFill="1" applyBorder="1" applyAlignment="1">
      <alignment horizontal="center" vertical="center"/>
    </xf>
    <xf numFmtId="43" fontId="1" fillId="0" borderId="54" xfId="1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" fillId="0" borderId="3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43" fontId="1" fillId="0" borderId="4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9" fontId="1" fillId="0" borderId="46" xfId="1" applyNumberFormat="1" applyFont="1" applyBorder="1" applyAlignment="1">
      <alignment vertical="center"/>
    </xf>
    <xf numFmtId="39" fontId="1" fillId="0" borderId="46" xfId="1" applyNumberFormat="1" applyFont="1" applyFill="1" applyBorder="1" applyAlignment="1">
      <alignment vertical="center"/>
    </xf>
    <xf numFmtId="2" fontId="1" fillId="0" borderId="46" xfId="1" applyNumberFormat="1" applyFont="1" applyBorder="1" applyAlignment="1">
      <alignment vertical="center"/>
    </xf>
    <xf numFmtId="4" fontId="1" fillId="0" borderId="46" xfId="1" applyNumberFormat="1" applyFont="1" applyBorder="1" applyAlignment="1">
      <alignment vertical="center"/>
    </xf>
    <xf numFmtId="2" fontId="1" fillId="0" borderId="46" xfId="1" applyNumberFormat="1" applyFont="1" applyFill="1" applyBorder="1" applyAlignment="1">
      <alignment vertical="center"/>
    </xf>
    <xf numFmtId="2" fontId="3" fillId="0" borderId="49" xfId="0" applyNumberFormat="1" applyFont="1" applyFill="1" applyBorder="1" applyAlignment="1">
      <alignment vertical="center"/>
    </xf>
    <xf numFmtId="4" fontId="1" fillId="0" borderId="46" xfId="1" applyNumberFormat="1" applyFont="1" applyFill="1" applyBorder="1" applyAlignment="1">
      <alignment vertical="center"/>
    </xf>
    <xf numFmtId="4" fontId="1" fillId="0" borderId="56" xfId="0" applyNumberFormat="1" applyFont="1" applyBorder="1" applyAlignment="1">
      <alignment horizontal="right" shrinkToFit="1"/>
    </xf>
    <xf numFmtId="4" fontId="1" fillId="0" borderId="6" xfId="0" applyNumberFormat="1" applyFont="1" applyBorder="1" applyAlignment="1">
      <alignment horizontal="right" shrinkToFit="1"/>
    </xf>
    <xf numFmtId="4" fontId="3" fillId="0" borderId="56" xfId="0" applyNumberFormat="1" applyFont="1" applyBorder="1" applyAlignment="1">
      <alignment horizontal="right" shrinkToFit="1"/>
    </xf>
    <xf numFmtId="4" fontId="1" fillId="0" borderId="6" xfId="0" applyNumberFormat="1" applyFont="1" applyBorder="1" applyAlignment="1">
      <alignment horizontal="right"/>
    </xf>
    <xf numFmtId="0" fontId="0" fillId="0" borderId="2" xfId="0" applyBorder="1" applyAlignment="1"/>
    <xf numFmtId="0" fontId="0" fillId="0" borderId="4" xfId="0" applyBorder="1" applyAlignment="1"/>
    <xf numFmtId="0" fontId="9" fillId="0" borderId="2" xfId="0" applyFont="1" applyBorder="1" applyAlignment="1"/>
    <xf numFmtId="0" fontId="0" fillId="0" borderId="47" xfId="0" applyBorder="1" applyAlignment="1"/>
    <xf numFmtId="0" fontId="1" fillId="0" borderId="57" xfId="0" applyFont="1" applyFill="1" applyBorder="1" applyAlignment="1">
      <alignment horizontal="center" vertical="center"/>
    </xf>
    <xf numFmtId="4" fontId="9" fillId="0" borderId="6" xfId="0" applyNumberFormat="1" applyFont="1" applyBorder="1"/>
    <xf numFmtId="2" fontId="9" fillId="0" borderId="6" xfId="0" applyNumberFormat="1" applyFont="1" applyBorder="1"/>
    <xf numFmtId="0" fontId="9" fillId="0" borderId="32" xfId="0" applyFont="1" applyFill="1" applyBorder="1"/>
    <xf numFmtId="0" fontId="9" fillId="0" borderId="32" xfId="0" applyFont="1" applyBorder="1" applyAlignment="1">
      <alignment vertical="center" wrapText="1"/>
    </xf>
    <xf numFmtId="0" fontId="11" fillId="0" borderId="32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39" fontId="1" fillId="0" borderId="32" xfId="1" applyNumberFormat="1" applyFont="1" applyBorder="1" applyAlignment="1">
      <alignment vertical="center"/>
    </xf>
    <xf numFmtId="43" fontId="1" fillId="0" borderId="32" xfId="1" applyFont="1" applyBorder="1" applyAlignment="1">
      <alignment vertical="center"/>
    </xf>
    <xf numFmtId="43" fontId="1" fillId="0" borderId="32" xfId="1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43" fontId="3" fillId="0" borderId="3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vertical="center"/>
    </xf>
    <xf numFmtId="164" fontId="1" fillId="0" borderId="46" xfId="1" applyNumberFormat="1" applyFont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9" fillId="0" borderId="32" xfId="0" applyFont="1" applyBorder="1"/>
    <xf numFmtId="0" fontId="1" fillId="0" borderId="32" xfId="0" applyFont="1" applyBorder="1"/>
    <xf numFmtId="0" fontId="11" fillId="0" borderId="32" xfId="0" applyFont="1" applyBorder="1"/>
    <xf numFmtId="165" fontId="9" fillId="0" borderId="6" xfId="1" applyNumberFormat="1" applyFont="1" applyBorder="1" applyAlignment="1">
      <alignment horizontal="center"/>
    </xf>
    <xf numFmtId="164" fontId="1" fillId="0" borderId="47" xfId="0" applyNumberFormat="1" applyFont="1" applyFill="1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6" fontId="1" fillId="0" borderId="46" xfId="1" applyNumberFormat="1" applyFont="1" applyBorder="1" applyAlignment="1">
      <alignment vertical="center"/>
    </xf>
    <xf numFmtId="164" fontId="1" fillId="0" borderId="46" xfId="1" applyNumberFormat="1" applyFont="1" applyFill="1" applyBorder="1" applyAlignment="1">
      <alignment vertical="center"/>
    </xf>
    <xf numFmtId="0" fontId="9" fillId="0" borderId="53" xfId="0" applyFont="1" applyBorder="1" applyAlignment="1">
      <alignment vertical="center" wrapText="1"/>
    </xf>
    <xf numFmtId="4" fontId="9" fillId="0" borderId="46" xfId="0" applyNumberFormat="1" applyFont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center" vertical="center"/>
    </xf>
    <xf numFmtId="0" fontId="1" fillId="0" borderId="46" xfId="0" applyFont="1" applyBorder="1"/>
    <xf numFmtId="0" fontId="10" fillId="0" borderId="46" xfId="0" applyFont="1" applyBorder="1"/>
    <xf numFmtId="0" fontId="1" fillId="0" borderId="55" xfId="0" applyFont="1" applyBorder="1"/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wrapText="1"/>
    </xf>
    <xf numFmtId="0" fontId="1" fillId="0" borderId="46" xfId="0" applyFont="1" applyBorder="1" applyAlignment="1">
      <alignment shrinkToFit="1"/>
    </xf>
    <xf numFmtId="0" fontId="10" fillId="0" borderId="46" xfId="0" applyFont="1" applyBorder="1" applyAlignment="1">
      <alignment shrinkToFit="1"/>
    </xf>
    <xf numFmtId="0" fontId="10" fillId="0" borderId="55" xfId="0" applyFont="1" applyBorder="1"/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shrinkToFit="1"/>
    </xf>
    <xf numFmtId="0" fontId="4" fillId="0" borderId="44" xfId="0" applyFont="1" applyBorder="1"/>
    <xf numFmtId="0" fontId="1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shrinkToFit="1"/>
    </xf>
    <xf numFmtId="4" fontId="1" fillId="0" borderId="9" xfId="0" applyNumberFormat="1" applyFont="1" applyBorder="1" applyAlignment="1">
      <alignment horizontal="right" shrinkToFit="1"/>
    </xf>
    <xf numFmtId="43" fontId="1" fillId="0" borderId="45" xfId="1" applyFont="1" applyFill="1" applyBorder="1" applyAlignment="1">
      <alignment horizontal="center" vertical="center"/>
    </xf>
    <xf numFmtId="43" fontId="1" fillId="0" borderId="7" xfId="1" applyFont="1" applyFill="1" applyBorder="1" applyAlignment="1">
      <alignment vertical="center"/>
    </xf>
    <xf numFmtId="0" fontId="9" fillId="0" borderId="46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9" fillId="0" borderId="46" xfId="0" applyFont="1" applyBorder="1" applyAlignment="1">
      <alignment shrinkToFit="1"/>
    </xf>
    <xf numFmtId="0" fontId="1" fillId="0" borderId="61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6" xfId="0" applyFont="1" applyBorder="1" applyAlignment="1">
      <alignment vertical="center" shrinkToFit="1"/>
    </xf>
    <xf numFmtId="4" fontId="1" fillId="0" borderId="6" xfId="0" applyNumberFormat="1" applyFont="1" applyBorder="1" applyAlignment="1">
      <alignment horizontal="right" vertical="center" shrinkToFit="1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3" fontId="1" fillId="0" borderId="60" xfId="1" applyFont="1" applyFill="1" applyBorder="1" applyAlignment="1">
      <alignment vertical="center"/>
    </xf>
    <xf numFmtId="43" fontId="1" fillId="0" borderId="16" xfId="1" applyFont="1" applyFill="1" applyBorder="1" applyAlignment="1">
      <alignment vertical="center"/>
    </xf>
    <xf numFmtId="3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0" fontId="9" fillId="0" borderId="32" xfId="0" applyFont="1" applyFill="1" applyBorder="1" applyAlignment="1">
      <alignment horizontal="left"/>
    </xf>
    <xf numFmtId="4" fontId="1" fillId="0" borderId="4" xfId="0" applyNumberFormat="1" applyFont="1" applyFill="1" applyBorder="1" applyAlignment="1">
      <alignment vertical="center"/>
    </xf>
    <xf numFmtId="0" fontId="9" fillId="0" borderId="32" xfId="0" applyFont="1" applyBorder="1" applyAlignment="1">
      <alignment wrapText="1"/>
    </xf>
    <xf numFmtId="3" fontId="1" fillId="0" borderId="2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39" fontId="1" fillId="0" borderId="61" xfId="1" applyNumberFormat="1" applyFont="1" applyBorder="1" applyAlignment="1">
      <alignment vertical="center"/>
    </xf>
    <xf numFmtId="43" fontId="1" fillId="0" borderId="61" xfId="1" applyFont="1" applyFill="1" applyBorder="1" applyAlignment="1">
      <alignment vertical="center"/>
    </xf>
    <xf numFmtId="43" fontId="1" fillId="0" borderId="61" xfId="1" applyFont="1" applyBorder="1" applyAlignment="1">
      <alignment vertical="center"/>
    </xf>
    <xf numFmtId="43" fontId="1" fillId="0" borderId="6" xfId="1" applyFont="1" applyBorder="1" applyAlignment="1">
      <alignment vertical="center"/>
    </xf>
    <xf numFmtId="43" fontId="1" fillId="0" borderId="13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center" vertical="center"/>
    </xf>
    <xf numFmtId="43" fontId="1" fillId="0" borderId="45" xfId="0" applyNumberFormat="1" applyFont="1" applyFill="1" applyBorder="1" applyAlignment="1">
      <alignment vertical="center"/>
    </xf>
    <xf numFmtId="43" fontId="1" fillId="0" borderId="62" xfId="0" applyNumberFormat="1" applyFont="1" applyFill="1" applyBorder="1" applyAlignment="1">
      <alignment vertical="center"/>
    </xf>
    <xf numFmtId="43" fontId="1" fillId="0" borderId="3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" fontId="1" fillId="0" borderId="4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3" fontId="3" fillId="0" borderId="49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1" fillId="0" borderId="41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0" fontId="1" fillId="0" borderId="56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3" fontId="1" fillId="0" borderId="4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7" xfId="0" applyNumberFormat="1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3" fontId="1" fillId="0" borderId="47" xfId="0" applyNumberFormat="1" applyFont="1" applyBorder="1" applyAlignment="1">
      <alignment vertical="center"/>
    </xf>
    <xf numFmtId="43" fontId="1" fillId="0" borderId="13" xfId="0" applyNumberFormat="1" applyFont="1" applyBorder="1" applyAlignment="1">
      <alignment vertical="center"/>
    </xf>
    <xf numFmtId="4" fontId="1" fillId="0" borderId="60" xfId="0" applyNumberFormat="1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43" fontId="3" fillId="0" borderId="69" xfId="0" applyNumberFormat="1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43" fontId="1" fillId="0" borderId="0" xfId="0" applyNumberFormat="1" applyFont="1" applyAlignment="1">
      <alignment vertical="center"/>
    </xf>
    <xf numFmtId="0" fontId="1" fillId="0" borderId="53" xfId="0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43" fontId="3" fillId="0" borderId="67" xfId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/>
    </xf>
    <xf numFmtId="43" fontId="3" fillId="0" borderId="69" xfId="1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43" fontId="3" fillId="0" borderId="72" xfId="1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9" fillId="0" borderId="3" xfId="0" applyFont="1" applyBorder="1" applyAlignment="1"/>
    <xf numFmtId="0" fontId="9" fillId="0" borderId="47" xfId="0" applyFont="1" applyBorder="1" applyAlignment="1">
      <alignment horizontal="center"/>
    </xf>
    <xf numFmtId="0" fontId="9" fillId="0" borderId="47" xfId="0" applyFont="1" applyBorder="1" applyAlignment="1"/>
    <xf numFmtId="0" fontId="9" fillId="0" borderId="4" xfId="0" applyFont="1" applyBorder="1" applyAlignment="1"/>
    <xf numFmtId="4" fontId="1" fillId="0" borderId="44" xfId="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" fontId="1" fillId="0" borderId="44" xfId="0" applyNumberFormat="1" applyFont="1" applyFill="1" applyBorder="1" applyAlignment="1">
      <alignment horizontal="center" vertical="center"/>
    </xf>
    <xf numFmtId="0" fontId="9" fillId="2" borderId="32" xfId="0" applyFont="1" applyFill="1" applyBorder="1"/>
    <xf numFmtId="0" fontId="9" fillId="0" borderId="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39" fontId="1" fillId="0" borderId="6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3" fontId="1" fillId="0" borderId="41" xfId="1" applyFont="1" applyFill="1" applyBorder="1" applyAlignment="1">
      <alignment horizontal="center" vertical="center"/>
    </xf>
    <xf numFmtId="43" fontId="1" fillId="0" borderId="4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9" fillId="0" borderId="32" xfId="0" applyFont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43" fontId="4" fillId="0" borderId="6" xfId="0" applyNumberFormat="1" applyFont="1" applyFill="1" applyBorder="1" applyAlignment="1">
      <alignment vertical="center"/>
    </xf>
    <xf numFmtId="43" fontId="13" fillId="0" borderId="6" xfId="0" applyNumberFormat="1" applyFont="1" applyFill="1" applyBorder="1" applyAlignment="1">
      <alignment vertical="center"/>
    </xf>
    <xf numFmtId="165" fontId="9" fillId="0" borderId="2" xfId="1" applyNumberFormat="1" applyFont="1" applyBorder="1" applyAlignment="1">
      <alignment horizontal="center"/>
    </xf>
    <xf numFmtId="0" fontId="11" fillId="0" borderId="31" xfId="0" applyFont="1" applyBorder="1"/>
    <xf numFmtId="43" fontId="1" fillId="0" borderId="45" xfId="1" applyFont="1" applyFill="1" applyBorder="1" applyAlignment="1">
      <alignment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right" vertical="center"/>
    </xf>
    <xf numFmtId="43" fontId="4" fillId="0" borderId="74" xfId="0" applyNumberFormat="1" applyFont="1" applyFill="1" applyBorder="1" applyAlignment="1">
      <alignment vertical="center"/>
    </xf>
    <xf numFmtId="43" fontId="13" fillId="0" borderId="74" xfId="0" applyNumberFormat="1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9" fillId="0" borderId="2" xfId="0" applyFont="1" applyBorder="1" applyAlignment="1">
      <alignment horizontal="right"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43" fontId="4" fillId="0" borderId="76" xfId="0" applyNumberFormat="1" applyFont="1" applyFill="1" applyBorder="1" applyAlignment="1">
      <alignment vertical="center"/>
    </xf>
    <xf numFmtId="43" fontId="4" fillId="0" borderId="76" xfId="0" applyNumberFormat="1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right" wrapText="1"/>
    </xf>
    <xf numFmtId="0" fontId="6" fillId="0" borderId="3" xfId="0" applyFont="1" applyBorder="1" applyAlignment="1">
      <alignment vertical="center"/>
    </xf>
    <xf numFmtId="0" fontId="1" fillId="0" borderId="32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164" fontId="8" fillId="0" borderId="4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" fillId="0" borderId="60" xfId="1" applyFont="1" applyFill="1" applyBorder="1" applyAlignment="1">
      <alignment horizontal="center" vertical="center"/>
    </xf>
    <xf numFmtId="43" fontId="1" fillId="0" borderId="16" xfId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3" fontId="1" fillId="0" borderId="41" xfId="1" applyFont="1" applyFill="1" applyBorder="1" applyAlignment="1">
      <alignment horizontal="center" vertical="center"/>
    </xf>
    <xf numFmtId="43" fontId="1" fillId="0" borderId="45" xfId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1" fillId="0" borderId="55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3" fontId="1" fillId="0" borderId="55" xfId="1" applyFont="1" applyFill="1" applyBorder="1" applyAlignment="1">
      <alignment horizontal="center" vertical="center"/>
    </xf>
    <xf numFmtId="43" fontId="1" fillId="0" borderId="44" xfId="1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J26" sqref="J25:J2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1.28515625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2"/>
      <c r="D3" s="2"/>
      <c r="E3" s="173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3"/>
      <c r="H5" s="3"/>
      <c r="I5" s="3"/>
    </row>
    <row r="6" spans="1:15" s="5" customFormat="1" x14ac:dyDescent="0.25">
      <c r="A6" s="5" t="s">
        <v>16</v>
      </c>
      <c r="C6" s="508" t="s">
        <v>27</v>
      </c>
      <c r="D6" s="508"/>
      <c r="E6" s="508"/>
      <c r="F6" s="61"/>
      <c r="G6" s="3"/>
      <c r="H6" s="3"/>
      <c r="I6" s="3"/>
    </row>
    <row r="7" spans="1:15" s="5" customFormat="1" x14ac:dyDescent="0.25">
      <c r="A7" s="5" t="s">
        <v>17</v>
      </c>
      <c r="C7" s="509"/>
      <c r="D7" s="509"/>
      <c r="E7" s="509"/>
      <c r="F7" s="61"/>
      <c r="G7" s="3"/>
      <c r="H7" s="3"/>
      <c r="I7" s="3"/>
    </row>
    <row r="8" spans="1:15" s="5" customFormat="1" ht="13.5" thickBot="1" x14ac:dyDescent="0.3">
      <c r="C8" s="3"/>
      <c r="D8" s="3"/>
      <c r="E8" s="175"/>
      <c r="F8" s="61"/>
      <c r="G8" s="3"/>
      <c r="H8" s="3"/>
      <c r="I8" s="3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24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34</v>
      </c>
      <c r="C13" s="27"/>
      <c r="D13" s="37">
        <v>1</v>
      </c>
      <c r="E13" s="76">
        <v>30000</v>
      </c>
      <c r="F13" s="63" t="s">
        <v>31</v>
      </c>
      <c r="G13" s="118">
        <f t="shared" ref="G13:G22" si="0">E13*D13</f>
        <v>30000</v>
      </c>
      <c r="H13" s="26">
        <v>1</v>
      </c>
      <c r="I13" s="119">
        <f t="shared" ref="I13:I22" si="1">H13*E13</f>
        <v>30000</v>
      </c>
      <c r="J13" s="43"/>
      <c r="K13" s="54"/>
      <c r="L13" s="39"/>
      <c r="M13" s="50"/>
      <c r="N13" s="59"/>
      <c r="O13" s="16"/>
    </row>
    <row r="14" spans="1:15" s="6" customFormat="1" x14ac:dyDescent="0.25">
      <c r="A14" s="20">
        <v>2</v>
      </c>
      <c r="B14" s="31" t="s">
        <v>39</v>
      </c>
      <c r="C14" s="27"/>
      <c r="D14" s="37">
        <v>4</v>
      </c>
      <c r="E14" s="76">
        <v>300</v>
      </c>
      <c r="F14" s="63" t="s">
        <v>36</v>
      </c>
      <c r="G14" s="118">
        <f t="shared" si="0"/>
        <v>1200</v>
      </c>
      <c r="H14" s="26">
        <v>4</v>
      </c>
      <c r="I14" s="119">
        <f t="shared" si="1"/>
        <v>1200</v>
      </c>
      <c r="J14" s="43"/>
      <c r="K14" s="46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40</v>
      </c>
      <c r="C15" s="27"/>
      <c r="D15" s="37">
        <v>4</v>
      </c>
      <c r="E15" s="76">
        <v>134.99</v>
      </c>
      <c r="F15" s="63" t="s">
        <v>36</v>
      </c>
      <c r="G15" s="118">
        <f t="shared" si="0"/>
        <v>539.96</v>
      </c>
      <c r="H15" s="26">
        <v>4</v>
      </c>
      <c r="I15" s="119">
        <f t="shared" si="1"/>
        <v>539.96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32</v>
      </c>
      <c r="C16" s="27"/>
      <c r="D16" s="37">
        <v>1</v>
      </c>
      <c r="E16" s="76">
        <v>85000</v>
      </c>
      <c r="F16" s="63" t="s">
        <v>31</v>
      </c>
      <c r="G16" s="118">
        <f t="shared" si="0"/>
        <v>85000</v>
      </c>
      <c r="H16" s="26">
        <v>1</v>
      </c>
      <c r="I16" s="119">
        <f t="shared" si="1"/>
        <v>85000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>
        <v>5</v>
      </c>
      <c r="B17" s="30" t="s">
        <v>35</v>
      </c>
      <c r="C17" s="26"/>
      <c r="D17" s="36">
        <v>4</v>
      </c>
      <c r="E17" s="77">
        <v>4000</v>
      </c>
      <c r="F17" s="63" t="s">
        <v>36</v>
      </c>
      <c r="G17" s="118">
        <f t="shared" si="0"/>
        <v>16000</v>
      </c>
      <c r="H17" s="26">
        <v>4</v>
      </c>
      <c r="I17" s="119">
        <f t="shared" si="1"/>
        <v>16000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>
        <v>6</v>
      </c>
      <c r="B18" s="31" t="s">
        <v>33</v>
      </c>
      <c r="C18" s="27"/>
      <c r="D18" s="37">
        <v>1</v>
      </c>
      <c r="E18" s="76"/>
      <c r="F18" s="63" t="s">
        <v>31</v>
      </c>
      <c r="G18" s="118">
        <f t="shared" si="0"/>
        <v>0</v>
      </c>
      <c r="H18" s="26">
        <v>1</v>
      </c>
      <c r="I18" s="119">
        <f t="shared" si="1"/>
        <v>0</v>
      </c>
      <c r="J18" s="43"/>
      <c r="K18" s="54"/>
      <c r="L18" s="39"/>
      <c r="M18" s="50"/>
      <c r="N18" s="43"/>
      <c r="O18" s="16"/>
    </row>
    <row r="19" spans="1:15" s="6" customFormat="1" x14ac:dyDescent="0.25">
      <c r="A19" s="20">
        <v>7</v>
      </c>
      <c r="B19" s="31" t="s">
        <v>38</v>
      </c>
      <c r="C19" s="27"/>
      <c r="D19" s="37">
        <v>12</v>
      </c>
      <c r="E19" s="76">
        <v>262.60000000000002</v>
      </c>
      <c r="F19" s="63" t="s">
        <v>36</v>
      </c>
      <c r="G19" s="118">
        <f t="shared" si="0"/>
        <v>3151.2000000000003</v>
      </c>
      <c r="H19" s="26">
        <v>12</v>
      </c>
      <c r="I19" s="119">
        <f t="shared" si="1"/>
        <v>3151.2000000000003</v>
      </c>
      <c r="J19" s="43"/>
      <c r="K19" s="54"/>
      <c r="L19" s="39"/>
      <c r="M19" s="50"/>
      <c r="N19" s="43"/>
      <c r="O19" s="16"/>
    </row>
    <row r="20" spans="1:15" s="6" customFormat="1" x14ac:dyDescent="0.25">
      <c r="A20" s="20">
        <v>8</v>
      </c>
      <c r="B20" s="31" t="s">
        <v>30</v>
      </c>
      <c r="C20" s="27"/>
      <c r="D20" s="37">
        <v>3</v>
      </c>
      <c r="E20" s="76">
        <v>10000</v>
      </c>
      <c r="F20" s="63" t="s">
        <v>31</v>
      </c>
      <c r="G20" s="118">
        <f t="shared" si="0"/>
        <v>30000</v>
      </c>
      <c r="H20" s="26">
        <v>3</v>
      </c>
      <c r="I20" s="119">
        <f t="shared" si="1"/>
        <v>30000</v>
      </c>
      <c r="J20" s="43"/>
      <c r="K20" s="54"/>
      <c r="L20" s="39"/>
      <c r="M20" s="50"/>
      <c r="N20" s="43"/>
      <c r="O20" s="16"/>
    </row>
    <row r="21" spans="1:15" s="6" customFormat="1" x14ac:dyDescent="0.25">
      <c r="A21" s="20">
        <v>9</v>
      </c>
      <c r="B21" s="30" t="s">
        <v>28</v>
      </c>
      <c r="C21" s="26"/>
      <c r="D21" s="36">
        <v>1</v>
      </c>
      <c r="E21" s="77">
        <v>18616</v>
      </c>
      <c r="F21" s="63" t="s">
        <v>29</v>
      </c>
      <c r="G21" s="118">
        <f t="shared" si="0"/>
        <v>18616</v>
      </c>
      <c r="H21" s="26">
        <v>1</v>
      </c>
      <c r="I21" s="119">
        <f t="shared" si="1"/>
        <v>18616</v>
      </c>
      <c r="J21" s="43"/>
      <c r="K21" s="54"/>
      <c r="L21" s="39"/>
      <c r="M21" s="50"/>
      <c r="N21" s="43"/>
      <c r="O21" s="16"/>
    </row>
    <row r="22" spans="1:15" s="6" customFormat="1" x14ac:dyDescent="0.25">
      <c r="A22" s="20">
        <v>10</v>
      </c>
      <c r="B22" s="31" t="s">
        <v>37</v>
      </c>
      <c r="C22" s="27"/>
      <c r="D22" s="37">
        <v>5</v>
      </c>
      <c r="E22" s="76"/>
      <c r="F22" s="63" t="s">
        <v>36</v>
      </c>
      <c r="G22" s="118">
        <f t="shared" si="0"/>
        <v>0</v>
      </c>
      <c r="H22" s="26">
        <v>5</v>
      </c>
      <c r="I22" s="119">
        <f t="shared" si="1"/>
        <v>0</v>
      </c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7"/>
      <c r="E23" s="76"/>
      <c r="F23" s="63"/>
      <c r="G23" s="46"/>
      <c r="H23" s="26"/>
      <c r="I23" s="50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76"/>
      <c r="F24" s="63"/>
      <c r="G24" s="46"/>
      <c r="H24" s="26"/>
      <c r="I24" s="50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76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76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76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76"/>
      <c r="F28" s="63"/>
      <c r="G28" s="46"/>
      <c r="H28" s="39"/>
      <c r="I28" s="49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76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76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76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76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76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180"/>
      <c r="F34" s="64"/>
      <c r="G34" s="79">
        <f>SUM(G13:G33)</f>
        <v>184507.16</v>
      </c>
      <c r="H34" s="40"/>
      <c r="I34" s="79">
        <f>SUM(I13:I33)</f>
        <v>184507.16</v>
      </c>
      <c r="J34" s="55"/>
      <c r="K34" s="79">
        <f>SUM(K13:K33)</f>
        <v>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3"/>
      <c r="D35" s="8" t="s">
        <v>6</v>
      </c>
      <c r="E35" s="181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82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182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41</v>
      </c>
      <c r="B39" s="496"/>
      <c r="C39" s="2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1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sortState ref="B13:O23">
    <sortCondition ref="B13"/>
  </sortState>
  <mergeCells count="26">
    <mergeCell ref="A1:O1"/>
    <mergeCell ref="A2:O2"/>
    <mergeCell ref="C4:E4"/>
    <mergeCell ref="F4:I4"/>
    <mergeCell ref="C5:E5"/>
    <mergeCell ref="C6:E6"/>
    <mergeCell ref="C7:E7"/>
    <mergeCell ref="C9:D9"/>
    <mergeCell ref="A9:A11"/>
    <mergeCell ref="B9:B11"/>
    <mergeCell ref="E9:G9"/>
    <mergeCell ref="G10:G11"/>
    <mergeCell ref="E10:F11"/>
    <mergeCell ref="H10:I11"/>
    <mergeCell ref="N10:O11"/>
    <mergeCell ref="L10:M11"/>
    <mergeCell ref="J10:K11"/>
    <mergeCell ref="H9:O9"/>
    <mergeCell ref="D39:F39"/>
    <mergeCell ref="D40:F40"/>
    <mergeCell ref="M39:O39"/>
    <mergeCell ref="M40:O40"/>
    <mergeCell ref="A39:B39"/>
    <mergeCell ref="A40:B40"/>
    <mergeCell ref="H39:J39"/>
    <mergeCell ref="H40:J40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68"/>
  <sheetViews>
    <sheetView view="pageLayout" topLeftCell="A13" zoomScale="85" zoomScaleNormal="100" zoomScalePageLayoutView="85" workbookViewId="0">
      <selection activeCell="G65" sqref="G65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" style="7" customWidth="1"/>
    <col min="6" max="6" width="9" style="65" customWidth="1"/>
    <col min="7" max="7" width="11.85546875" style="7" customWidth="1"/>
    <col min="8" max="8" width="6.7109375" style="7" customWidth="1"/>
    <col min="9" max="9" width="11.8554687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72"/>
      <c r="D3" s="72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70"/>
      <c r="H5" s="70"/>
      <c r="I5" s="70"/>
    </row>
    <row r="6" spans="1:15" s="5" customFormat="1" x14ac:dyDescent="0.25">
      <c r="A6" s="5" t="s">
        <v>16</v>
      </c>
      <c r="C6" s="508" t="s">
        <v>61</v>
      </c>
      <c r="D6" s="508"/>
      <c r="E6" s="508"/>
      <c r="F6" s="61"/>
      <c r="G6" s="70"/>
      <c r="H6" s="70"/>
      <c r="I6" s="70"/>
    </row>
    <row r="7" spans="1:15" s="5" customFormat="1" x14ac:dyDescent="0.25">
      <c r="A7" s="5" t="s">
        <v>17</v>
      </c>
      <c r="C7" s="509"/>
      <c r="D7" s="509"/>
      <c r="E7" s="509"/>
      <c r="F7" s="61"/>
      <c r="G7" s="70"/>
      <c r="H7" s="70"/>
      <c r="I7" s="70"/>
    </row>
    <row r="8" spans="1:15" s="5" customFormat="1" ht="13.5" thickBot="1" x14ac:dyDescent="0.3">
      <c r="C8" s="70"/>
      <c r="D8" s="70"/>
      <c r="E8" s="70"/>
      <c r="F8" s="61"/>
      <c r="G8" s="70"/>
      <c r="H8" s="70"/>
      <c r="I8" s="70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7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">
      <c r="A12" s="237">
        <v>1</v>
      </c>
      <c r="B12" s="424" t="s">
        <v>56</v>
      </c>
      <c r="C12" s="88"/>
      <c r="D12" s="425">
        <v>2</v>
      </c>
      <c r="E12" s="238">
        <v>39208</v>
      </c>
      <c r="F12" s="63" t="s">
        <v>31</v>
      </c>
      <c r="G12" s="84">
        <f>E12*D12</f>
        <v>78416</v>
      </c>
      <c r="H12" s="36">
        <v>2</v>
      </c>
      <c r="I12" s="85">
        <f t="shared" ref="I12:I49" si="0">H12*E12</f>
        <v>78416</v>
      </c>
      <c r="J12" s="88"/>
      <c r="K12" s="85">
        <f>J12*E12</f>
        <v>0</v>
      </c>
      <c r="L12" s="88"/>
      <c r="M12" s="85">
        <f>L12*E12</f>
        <v>0</v>
      </c>
      <c r="N12" s="188"/>
      <c r="O12" s="78">
        <f>N12*E12</f>
        <v>0</v>
      </c>
    </row>
    <row r="13" spans="1:15" s="6" customFormat="1" x14ac:dyDescent="0.2">
      <c r="A13" s="237">
        <v>2</v>
      </c>
      <c r="B13" s="235" t="s">
        <v>328</v>
      </c>
      <c r="C13" s="88"/>
      <c r="D13" s="425">
        <v>1</v>
      </c>
      <c r="E13" s="238">
        <v>2724.8</v>
      </c>
      <c r="F13" s="63" t="s">
        <v>31</v>
      </c>
      <c r="G13" s="84">
        <f t="shared" ref="G13:G49" si="1">E13*D13</f>
        <v>2724.8</v>
      </c>
      <c r="H13" s="36">
        <v>1</v>
      </c>
      <c r="I13" s="85">
        <f t="shared" si="0"/>
        <v>2724.8</v>
      </c>
      <c r="J13" s="88"/>
      <c r="K13" s="85">
        <f t="shared" ref="K13:K48" si="2">J13*E13</f>
        <v>0</v>
      </c>
      <c r="L13" s="88"/>
      <c r="M13" s="85">
        <f t="shared" ref="M13:M49" si="3">L13*E13</f>
        <v>0</v>
      </c>
      <c r="N13" s="88"/>
      <c r="O13" s="78">
        <f t="shared" ref="O13:O49" si="4">N13*E13</f>
        <v>0</v>
      </c>
    </row>
    <row r="14" spans="1:15" s="6" customFormat="1" x14ac:dyDescent="0.2">
      <c r="A14" s="237">
        <v>3</v>
      </c>
      <c r="B14" s="235" t="s">
        <v>109</v>
      </c>
      <c r="C14" s="88"/>
      <c r="D14" s="425">
        <v>1</v>
      </c>
      <c r="E14" s="238">
        <v>45754</v>
      </c>
      <c r="F14" s="63" t="s">
        <v>31</v>
      </c>
      <c r="G14" s="84">
        <f t="shared" si="1"/>
        <v>45754</v>
      </c>
      <c r="H14" s="36">
        <v>1</v>
      </c>
      <c r="I14" s="85">
        <f t="shared" si="0"/>
        <v>45754</v>
      </c>
      <c r="J14" s="88"/>
      <c r="K14" s="85">
        <f t="shared" si="2"/>
        <v>0</v>
      </c>
      <c r="L14" s="88"/>
      <c r="M14" s="85">
        <f t="shared" si="3"/>
        <v>0</v>
      </c>
      <c r="N14" s="88"/>
      <c r="O14" s="78">
        <f t="shared" si="4"/>
        <v>0</v>
      </c>
    </row>
    <row r="15" spans="1:15" s="6" customFormat="1" x14ac:dyDescent="0.2">
      <c r="A15" s="237">
        <v>4</v>
      </c>
      <c r="B15" s="235" t="s">
        <v>329</v>
      </c>
      <c r="C15" s="88"/>
      <c r="D15" s="425">
        <v>1</v>
      </c>
      <c r="E15" s="239">
        <v>10000</v>
      </c>
      <c r="F15" s="63" t="s">
        <v>31</v>
      </c>
      <c r="G15" s="84">
        <f t="shared" si="1"/>
        <v>10000</v>
      </c>
      <c r="H15" s="36">
        <v>1</v>
      </c>
      <c r="I15" s="85">
        <f t="shared" si="0"/>
        <v>10000</v>
      </c>
      <c r="J15" s="88"/>
      <c r="K15" s="85">
        <f t="shared" si="2"/>
        <v>0</v>
      </c>
      <c r="L15" s="88"/>
      <c r="M15" s="85">
        <f t="shared" si="3"/>
        <v>0</v>
      </c>
      <c r="N15" s="88"/>
      <c r="O15" s="78">
        <f t="shared" si="4"/>
        <v>0</v>
      </c>
    </row>
    <row r="16" spans="1:15" s="6" customFormat="1" x14ac:dyDescent="0.2">
      <c r="A16" s="237">
        <v>5</v>
      </c>
      <c r="B16" s="235" t="s">
        <v>51</v>
      </c>
      <c r="C16" s="88"/>
      <c r="D16" s="425">
        <v>6</v>
      </c>
      <c r="E16" s="239">
        <v>10000</v>
      </c>
      <c r="F16" s="63" t="s">
        <v>31</v>
      </c>
      <c r="G16" s="84">
        <f t="shared" si="1"/>
        <v>60000</v>
      </c>
      <c r="H16" s="36">
        <v>3</v>
      </c>
      <c r="I16" s="85">
        <f t="shared" si="0"/>
        <v>30000</v>
      </c>
      <c r="J16" s="88"/>
      <c r="K16" s="85">
        <f t="shared" si="2"/>
        <v>0</v>
      </c>
      <c r="L16" s="88">
        <v>3</v>
      </c>
      <c r="M16" s="85">
        <f t="shared" si="3"/>
        <v>30000</v>
      </c>
      <c r="N16" s="88"/>
      <c r="O16" s="78">
        <f t="shared" si="4"/>
        <v>0</v>
      </c>
    </row>
    <row r="17" spans="1:15" s="6" customFormat="1" x14ac:dyDescent="0.2">
      <c r="A17" s="237">
        <v>6</v>
      </c>
      <c r="B17" s="235" t="s">
        <v>330</v>
      </c>
      <c r="C17" s="88"/>
      <c r="D17" s="425">
        <v>1</v>
      </c>
      <c r="E17" s="239">
        <v>10400</v>
      </c>
      <c r="F17" s="63" t="s">
        <v>31</v>
      </c>
      <c r="G17" s="84">
        <f t="shared" si="1"/>
        <v>10400</v>
      </c>
      <c r="H17" s="36">
        <v>1</v>
      </c>
      <c r="I17" s="85">
        <f t="shared" si="0"/>
        <v>10400</v>
      </c>
      <c r="J17" s="88"/>
      <c r="K17" s="85">
        <f t="shared" si="2"/>
        <v>0</v>
      </c>
      <c r="L17" s="88"/>
      <c r="M17" s="85">
        <f t="shared" si="3"/>
        <v>0</v>
      </c>
      <c r="N17" s="88"/>
      <c r="O17" s="78">
        <f t="shared" si="4"/>
        <v>0</v>
      </c>
    </row>
    <row r="18" spans="1:15" s="6" customFormat="1" x14ac:dyDescent="0.2">
      <c r="A18" s="237">
        <v>7</v>
      </c>
      <c r="B18" s="235" t="s">
        <v>331</v>
      </c>
      <c r="C18" s="88"/>
      <c r="D18" s="425">
        <v>1</v>
      </c>
      <c r="E18" s="239">
        <v>1000</v>
      </c>
      <c r="F18" s="63" t="s">
        <v>31</v>
      </c>
      <c r="G18" s="84">
        <f t="shared" si="1"/>
        <v>1000</v>
      </c>
      <c r="H18" s="36">
        <v>1</v>
      </c>
      <c r="I18" s="85">
        <f t="shared" si="0"/>
        <v>1000</v>
      </c>
      <c r="J18" s="88"/>
      <c r="K18" s="85">
        <f t="shared" si="2"/>
        <v>0</v>
      </c>
      <c r="L18" s="88"/>
      <c r="M18" s="85">
        <f t="shared" si="3"/>
        <v>0</v>
      </c>
      <c r="N18" s="88"/>
      <c r="O18" s="78">
        <f t="shared" si="4"/>
        <v>0</v>
      </c>
    </row>
    <row r="19" spans="1:15" s="6" customFormat="1" x14ac:dyDescent="0.2">
      <c r="A19" s="237">
        <v>8</v>
      </c>
      <c r="B19" s="235" t="s">
        <v>185</v>
      </c>
      <c r="C19" s="88"/>
      <c r="D19" s="425">
        <v>1</v>
      </c>
      <c r="E19" s="239"/>
      <c r="F19" s="63" t="s">
        <v>31</v>
      </c>
      <c r="G19" s="84">
        <f t="shared" si="1"/>
        <v>0</v>
      </c>
      <c r="H19" s="36">
        <v>1</v>
      </c>
      <c r="I19" s="85">
        <f t="shared" si="0"/>
        <v>0</v>
      </c>
      <c r="J19" s="88"/>
      <c r="K19" s="85">
        <f t="shared" si="2"/>
        <v>0</v>
      </c>
      <c r="L19" s="88"/>
      <c r="M19" s="85">
        <f t="shared" si="3"/>
        <v>0</v>
      </c>
      <c r="N19" s="88"/>
      <c r="O19" s="78">
        <f t="shared" si="4"/>
        <v>0</v>
      </c>
    </row>
    <row r="20" spans="1:15" s="6" customFormat="1" x14ac:dyDescent="0.2">
      <c r="A20" s="237">
        <v>9</v>
      </c>
      <c r="B20" s="235" t="s">
        <v>332</v>
      </c>
      <c r="C20" s="88"/>
      <c r="D20" s="425">
        <v>1</v>
      </c>
      <c r="E20" s="239">
        <v>8088.08</v>
      </c>
      <c r="F20" s="63" t="s">
        <v>31</v>
      </c>
      <c r="G20" s="84">
        <f t="shared" si="1"/>
        <v>8088.08</v>
      </c>
      <c r="H20" s="36">
        <v>1</v>
      </c>
      <c r="I20" s="85">
        <f t="shared" si="0"/>
        <v>8088.08</v>
      </c>
      <c r="J20" s="88"/>
      <c r="K20" s="85">
        <f t="shared" si="2"/>
        <v>0</v>
      </c>
      <c r="L20" s="88"/>
      <c r="M20" s="85">
        <f t="shared" si="3"/>
        <v>0</v>
      </c>
      <c r="N20" s="88"/>
      <c r="O20" s="78">
        <f t="shared" si="4"/>
        <v>0</v>
      </c>
    </row>
    <row r="21" spans="1:15" s="6" customFormat="1" x14ac:dyDescent="0.2">
      <c r="A21" s="237">
        <v>10</v>
      </c>
      <c r="B21" s="235" t="s">
        <v>333</v>
      </c>
      <c r="C21" s="88"/>
      <c r="D21" s="425">
        <v>1</v>
      </c>
      <c r="E21" s="239">
        <v>5699.2</v>
      </c>
      <c r="F21" s="63" t="s">
        <v>31</v>
      </c>
      <c r="G21" s="84">
        <f t="shared" si="1"/>
        <v>5699.2</v>
      </c>
      <c r="H21" s="36">
        <v>1</v>
      </c>
      <c r="I21" s="85">
        <f t="shared" si="0"/>
        <v>5699.2</v>
      </c>
      <c r="J21" s="88"/>
      <c r="K21" s="85">
        <f t="shared" si="2"/>
        <v>0</v>
      </c>
      <c r="L21" s="88"/>
      <c r="M21" s="85">
        <f t="shared" si="3"/>
        <v>0</v>
      </c>
      <c r="N21" s="88"/>
      <c r="O21" s="78">
        <f t="shared" si="4"/>
        <v>0</v>
      </c>
    </row>
    <row r="22" spans="1:15" s="6" customFormat="1" x14ac:dyDescent="0.2">
      <c r="A22" s="237">
        <v>11</v>
      </c>
      <c r="B22" s="235" t="s">
        <v>334</v>
      </c>
      <c r="C22" s="88"/>
      <c r="D22" s="425">
        <v>1</v>
      </c>
      <c r="E22" s="239"/>
      <c r="F22" s="63" t="s">
        <v>31</v>
      </c>
      <c r="G22" s="84">
        <f t="shared" si="1"/>
        <v>0</v>
      </c>
      <c r="H22" s="36">
        <v>1</v>
      </c>
      <c r="I22" s="85">
        <f t="shared" si="0"/>
        <v>0</v>
      </c>
      <c r="J22" s="88"/>
      <c r="K22" s="85">
        <f t="shared" si="2"/>
        <v>0</v>
      </c>
      <c r="L22" s="88"/>
      <c r="M22" s="85">
        <f t="shared" si="3"/>
        <v>0</v>
      </c>
      <c r="N22" s="88"/>
      <c r="O22" s="78">
        <f t="shared" si="4"/>
        <v>0</v>
      </c>
    </row>
    <row r="23" spans="1:15" s="6" customFormat="1" x14ac:dyDescent="0.2">
      <c r="A23" s="237">
        <v>12</v>
      </c>
      <c r="B23" s="235" t="s">
        <v>335</v>
      </c>
      <c r="C23" s="88"/>
      <c r="D23" s="425">
        <v>1</v>
      </c>
      <c r="E23" s="239"/>
      <c r="F23" s="63" t="s">
        <v>31</v>
      </c>
      <c r="G23" s="84">
        <f t="shared" si="1"/>
        <v>0</v>
      </c>
      <c r="H23" s="36">
        <v>1</v>
      </c>
      <c r="I23" s="85">
        <f t="shared" si="0"/>
        <v>0</v>
      </c>
      <c r="J23" s="88"/>
      <c r="K23" s="85">
        <f t="shared" si="2"/>
        <v>0</v>
      </c>
      <c r="L23" s="88"/>
      <c r="M23" s="85">
        <f t="shared" si="3"/>
        <v>0</v>
      </c>
      <c r="N23" s="88"/>
      <c r="O23" s="78">
        <f t="shared" si="4"/>
        <v>0</v>
      </c>
    </row>
    <row r="24" spans="1:15" s="6" customFormat="1" x14ac:dyDescent="0.2">
      <c r="A24" s="237">
        <v>13</v>
      </c>
      <c r="B24" s="235" t="s">
        <v>249</v>
      </c>
      <c r="C24" s="88"/>
      <c r="D24" s="425">
        <v>1</v>
      </c>
      <c r="E24" s="239">
        <v>1200</v>
      </c>
      <c r="F24" s="63" t="s">
        <v>31</v>
      </c>
      <c r="G24" s="84">
        <f t="shared" si="1"/>
        <v>1200</v>
      </c>
      <c r="H24" s="26">
        <v>1</v>
      </c>
      <c r="I24" s="85">
        <f t="shared" si="0"/>
        <v>1200</v>
      </c>
      <c r="J24" s="88"/>
      <c r="K24" s="85">
        <f t="shared" si="2"/>
        <v>0</v>
      </c>
      <c r="L24" s="88"/>
      <c r="M24" s="85">
        <f t="shared" si="3"/>
        <v>0</v>
      </c>
      <c r="N24" s="88"/>
      <c r="O24" s="78">
        <f t="shared" si="4"/>
        <v>0</v>
      </c>
    </row>
    <row r="25" spans="1:15" s="6" customFormat="1" x14ac:dyDescent="0.2">
      <c r="A25" s="237">
        <v>14</v>
      </c>
      <c r="B25" s="235" t="s">
        <v>336</v>
      </c>
      <c r="C25" s="88"/>
      <c r="D25" s="425">
        <v>2</v>
      </c>
      <c r="E25" s="239"/>
      <c r="F25" s="63" t="s">
        <v>31</v>
      </c>
      <c r="G25" s="84">
        <f t="shared" si="1"/>
        <v>0</v>
      </c>
      <c r="H25" s="26">
        <v>2</v>
      </c>
      <c r="I25" s="85">
        <f t="shared" si="0"/>
        <v>0</v>
      </c>
      <c r="J25" s="88"/>
      <c r="K25" s="85">
        <f t="shared" si="2"/>
        <v>0</v>
      </c>
      <c r="L25" s="88"/>
      <c r="M25" s="85">
        <f t="shared" si="3"/>
        <v>0</v>
      </c>
      <c r="N25" s="88"/>
      <c r="O25" s="78">
        <f t="shared" si="4"/>
        <v>0</v>
      </c>
    </row>
    <row r="26" spans="1:15" s="6" customFormat="1" x14ac:dyDescent="0.2">
      <c r="A26" s="237">
        <v>15</v>
      </c>
      <c r="B26" s="235" t="s">
        <v>337</v>
      </c>
      <c r="C26" s="88"/>
      <c r="D26" s="425">
        <v>1</v>
      </c>
      <c r="E26" s="239"/>
      <c r="F26" s="63" t="s">
        <v>31</v>
      </c>
      <c r="G26" s="84">
        <f t="shared" si="1"/>
        <v>0</v>
      </c>
      <c r="H26" s="26">
        <v>1</v>
      </c>
      <c r="I26" s="85">
        <f t="shared" si="0"/>
        <v>0</v>
      </c>
      <c r="J26" s="88"/>
      <c r="K26" s="85">
        <f t="shared" si="2"/>
        <v>0</v>
      </c>
      <c r="L26" s="88"/>
      <c r="M26" s="85">
        <f t="shared" si="3"/>
        <v>0</v>
      </c>
      <c r="N26" s="88"/>
      <c r="O26" s="78">
        <f t="shared" si="4"/>
        <v>0</v>
      </c>
    </row>
    <row r="27" spans="1:15" s="6" customFormat="1" x14ac:dyDescent="0.2">
      <c r="A27" s="237">
        <v>16</v>
      </c>
      <c r="B27" s="235" t="s">
        <v>338</v>
      </c>
      <c r="C27" s="88"/>
      <c r="D27" s="425">
        <v>2</v>
      </c>
      <c r="E27" s="239"/>
      <c r="F27" s="63" t="s">
        <v>31</v>
      </c>
      <c r="G27" s="84">
        <f t="shared" si="1"/>
        <v>0</v>
      </c>
      <c r="H27" s="26">
        <v>2</v>
      </c>
      <c r="I27" s="85">
        <f t="shared" si="0"/>
        <v>0</v>
      </c>
      <c r="J27" s="88"/>
      <c r="K27" s="85">
        <f t="shared" si="2"/>
        <v>0</v>
      </c>
      <c r="L27" s="88"/>
      <c r="M27" s="85">
        <f t="shared" si="3"/>
        <v>0</v>
      </c>
      <c r="N27" s="88"/>
      <c r="O27" s="78">
        <f t="shared" si="4"/>
        <v>0</v>
      </c>
    </row>
    <row r="28" spans="1:15" s="6" customFormat="1" x14ac:dyDescent="0.2">
      <c r="A28" s="237">
        <v>17</v>
      </c>
      <c r="B28" s="235" t="s">
        <v>339</v>
      </c>
      <c r="C28" s="88"/>
      <c r="D28" s="425">
        <v>1</v>
      </c>
      <c r="E28" s="238">
        <v>30000</v>
      </c>
      <c r="F28" s="63" t="s">
        <v>31</v>
      </c>
      <c r="G28" s="84">
        <f t="shared" si="1"/>
        <v>30000</v>
      </c>
      <c r="H28" s="26">
        <v>1</v>
      </c>
      <c r="I28" s="85">
        <f t="shared" si="0"/>
        <v>30000</v>
      </c>
      <c r="J28" s="88"/>
      <c r="K28" s="85">
        <f t="shared" si="2"/>
        <v>0</v>
      </c>
      <c r="L28" s="88"/>
      <c r="M28" s="85">
        <f t="shared" si="3"/>
        <v>0</v>
      </c>
      <c r="N28" s="88"/>
      <c r="O28" s="78">
        <f t="shared" si="4"/>
        <v>0</v>
      </c>
    </row>
    <row r="29" spans="1:15" s="6" customFormat="1" x14ac:dyDescent="0.2">
      <c r="A29" s="237">
        <v>18</v>
      </c>
      <c r="B29" s="235" t="s">
        <v>340</v>
      </c>
      <c r="C29" s="88"/>
      <c r="D29" s="425">
        <v>1</v>
      </c>
      <c r="E29" s="238">
        <v>1006.39</v>
      </c>
      <c r="F29" s="63" t="s">
        <v>31</v>
      </c>
      <c r="G29" s="84">
        <f t="shared" si="1"/>
        <v>1006.39</v>
      </c>
      <c r="H29" s="26">
        <v>1</v>
      </c>
      <c r="I29" s="85">
        <f t="shared" si="0"/>
        <v>1006.39</v>
      </c>
      <c r="J29" s="88"/>
      <c r="K29" s="85">
        <f t="shared" si="2"/>
        <v>0</v>
      </c>
      <c r="L29" s="88"/>
      <c r="M29" s="85">
        <f t="shared" si="3"/>
        <v>0</v>
      </c>
      <c r="N29" s="88"/>
      <c r="O29" s="78">
        <f t="shared" si="4"/>
        <v>0</v>
      </c>
    </row>
    <row r="30" spans="1:15" s="6" customFormat="1" x14ac:dyDescent="0.2">
      <c r="A30" s="237">
        <v>19</v>
      </c>
      <c r="B30" s="235" t="s">
        <v>341</v>
      </c>
      <c r="C30" s="88"/>
      <c r="D30" s="425">
        <v>15</v>
      </c>
      <c r="E30" s="239">
        <v>4000</v>
      </c>
      <c r="F30" s="63" t="s">
        <v>31</v>
      </c>
      <c r="G30" s="84">
        <f t="shared" si="1"/>
        <v>60000</v>
      </c>
      <c r="H30" s="26">
        <v>5</v>
      </c>
      <c r="I30" s="85">
        <f t="shared" si="0"/>
        <v>20000</v>
      </c>
      <c r="J30" s="88">
        <v>5</v>
      </c>
      <c r="K30" s="85">
        <f t="shared" si="2"/>
        <v>20000</v>
      </c>
      <c r="L30" s="88">
        <v>5</v>
      </c>
      <c r="M30" s="85">
        <f t="shared" si="3"/>
        <v>20000</v>
      </c>
      <c r="N30" s="88"/>
      <c r="O30" s="78">
        <f t="shared" si="4"/>
        <v>0</v>
      </c>
    </row>
    <row r="31" spans="1:15" s="6" customFormat="1" x14ac:dyDescent="0.2">
      <c r="A31" s="237">
        <v>20</v>
      </c>
      <c r="B31" s="235" t="s">
        <v>342</v>
      </c>
      <c r="C31" s="88"/>
      <c r="D31" s="425">
        <v>1</v>
      </c>
      <c r="E31" s="239">
        <v>1144</v>
      </c>
      <c r="F31" s="63" t="s">
        <v>31</v>
      </c>
      <c r="G31" s="84">
        <f t="shared" si="1"/>
        <v>1144</v>
      </c>
      <c r="H31" s="26">
        <v>1</v>
      </c>
      <c r="I31" s="85">
        <f t="shared" si="0"/>
        <v>1144</v>
      </c>
      <c r="J31" s="88"/>
      <c r="K31" s="85">
        <f t="shared" si="2"/>
        <v>0</v>
      </c>
      <c r="L31" s="88"/>
      <c r="M31" s="85">
        <f t="shared" si="3"/>
        <v>0</v>
      </c>
      <c r="N31" s="88"/>
      <c r="O31" s="78">
        <f t="shared" si="4"/>
        <v>0</v>
      </c>
    </row>
    <row r="32" spans="1:15" s="6" customFormat="1" x14ac:dyDescent="0.2">
      <c r="A32" s="237">
        <v>21</v>
      </c>
      <c r="B32" s="235" t="s">
        <v>63</v>
      </c>
      <c r="C32" s="88"/>
      <c r="D32" s="425">
        <v>9</v>
      </c>
      <c r="E32" s="239">
        <v>5000</v>
      </c>
      <c r="F32" s="63" t="s">
        <v>31</v>
      </c>
      <c r="G32" s="84">
        <f t="shared" si="1"/>
        <v>45000</v>
      </c>
      <c r="H32" s="26">
        <v>3</v>
      </c>
      <c r="I32" s="85">
        <f t="shared" si="0"/>
        <v>15000</v>
      </c>
      <c r="J32" s="88">
        <v>3</v>
      </c>
      <c r="K32" s="85">
        <f t="shared" si="2"/>
        <v>15000</v>
      </c>
      <c r="L32" s="88">
        <v>3</v>
      </c>
      <c r="M32" s="85">
        <f t="shared" si="3"/>
        <v>15000</v>
      </c>
      <c r="N32" s="88"/>
      <c r="O32" s="78">
        <f t="shared" si="4"/>
        <v>0</v>
      </c>
    </row>
    <row r="33" spans="1:15" s="6" customFormat="1" x14ac:dyDescent="0.2">
      <c r="A33" s="237">
        <v>22</v>
      </c>
      <c r="B33" s="235" t="s">
        <v>343</v>
      </c>
      <c r="C33" s="88"/>
      <c r="D33" s="425">
        <v>1</v>
      </c>
      <c r="E33" s="239"/>
      <c r="F33" s="63" t="s">
        <v>31</v>
      </c>
      <c r="G33" s="84">
        <f t="shared" si="1"/>
        <v>0</v>
      </c>
      <c r="H33" s="26">
        <v>1</v>
      </c>
      <c r="I33" s="85">
        <f t="shared" si="0"/>
        <v>0</v>
      </c>
      <c r="J33" s="88"/>
      <c r="K33" s="85">
        <f t="shared" si="2"/>
        <v>0</v>
      </c>
      <c r="L33" s="88"/>
      <c r="M33" s="85">
        <f t="shared" si="3"/>
        <v>0</v>
      </c>
      <c r="N33" s="88"/>
      <c r="O33" s="78">
        <f t="shared" si="4"/>
        <v>0</v>
      </c>
    </row>
    <row r="34" spans="1:15" s="6" customFormat="1" x14ac:dyDescent="0.2">
      <c r="A34" s="237"/>
      <c r="B34" s="479" t="s">
        <v>605</v>
      </c>
      <c r="C34" s="88"/>
      <c r="D34" s="425"/>
      <c r="E34" s="239"/>
      <c r="F34" s="63"/>
      <c r="G34" s="84">
        <f>SUM(G12:G33)</f>
        <v>360432.47</v>
      </c>
      <c r="H34" s="26"/>
      <c r="I34" s="85">
        <f>SUM(I12:I33)</f>
        <v>260432.47</v>
      </c>
      <c r="J34" s="88"/>
      <c r="K34" s="85">
        <f>SUM(K12:K33)</f>
        <v>35000</v>
      </c>
      <c r="L34" s="88"/>
      <c r="M34" s="85">
        <f>SUM(M12:M33)</f>
        <v>65000</v>
      </c>
      <c r="N34" s="88"/>
      <c r="O34" s="78"/>
    </row>
    <row r="35" spans="1:15" s="6" customFormat="1" x14ac:dyDescent="0.25">
      <c r="A35" s="7" t="s">
        <v>5</v>
      </c>
      <c r="B35" s="8"/>
      <c r="C35" s="453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10"/>
      <c r="L36" s="7"/>
      <c r="M36" s="7"/>
      <c r="N36" s="7"/>
      <c r="O36" s="7"/>
    </row>
    <row r="37" spans="1:15" s="6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s="6" customFormat="1" x14ac:dyDescent="0.25">
      <c r="A38" s="7"/>
      <c r="B38" s="7"/>
      <c r="C38" s="4"/>
      <c r="D38" s="4"/>
      <c r="E38" s="7"/>
      <c r="F38" s="65"/>
      <c r="G38" s="7"/>
      <c r="H38" s="7"/>
      <c r="I38" s="10"/>
      <c r="J38" s="7"/>
      <c r="K38" s="7"/>
      <c r="L38" s="7"/>
      <c r="M38" s="7"/>
      <c r="N38" s="7"/>
      <c r="O38" s="7"/>
    </row>
    <row r="39" spans="1:15" s="6" customFormat="1" x14ac:dyDescent="0.25">
      <c r="A39" s="496" t="s">
        <v>606</v>
      </c>
      <c r="B39" s="496"/>
      <c r="C39" s="454"/>
      <c r="D39" s="494" t="s">
        <v>9</v>
      </c>
      <c r="E39" s="494"/>
      <c r="F39" s="494"/>
      <c r="G39" s="5"/>
      <c r="H39" s="494" t="s">
        <v>10</v>
      </c>
      <c r="I39" s="494"/>
      <c r="J39" s="494"/>
      <c r="K39" s="5"/>
      <c r="L39" s="5"/>
      <c r="M39" s="494" t="s">
        <v>24</v>
      </c>
      <c r="N39" s="494"/>
      <c r="O39" s="494"/>
    </row>
    <row r="40" spans="1:15" s="6" customFormat="1" ht="13.5" thickBot="1" x14ac:dyDescent="0.3">
      <c r="A40" s="497" t="s">
        <v>11</v>
      </c>
      <c r="B40" s="497"/>
      <c r="C40" s="455"/>
      <c r="D40" s="495" t="s">
        <v>12</v>
      </c>
      <c r="E40" s="495"/>
      <c r="F40" s="495"/>
      <c r="G40" s="12"/>
      <c r="H40" s="495" t="s">
        <v>13</v>
      </c>
      <c r="I40" s="495"/>
      <c r="J40" s="495"/>
      <c r="K40" s="12"/>
      <c r="L40" s="12"/>
      <c r="M40" s="495" t="s">
        <v>25</v>
      </c>
      <c r="N40" s="495"/>
      <c r="O40" s="495"/>
    </row>
    <row r="41" spans="1:15" s="6" customFormat="1" x14ac:dyDescent="0.25">
      <c r="A41" s="482"/>
      <c r="B41" s="483" t="s">
        <v>475</v>
      </c>
      <c r="C41" s="483"/>
      <c r="D41" s="483"/>
      <c r="E41" s="483"/>
      <c r="F41" s="483"/>
      <c r="G41" s="484">
        <f>G34</f>
        <v>360432.47</v>
      </c>
      <c r="H41" s="483"/>
      <c r="I41" s="485">
        <f>I34</f>
        <v>260432.47</v>
      </c>
      <c r="J41" s="483"/>
      <c r="K41" s="484">
        <f>K34</f>
        <v>35000</v>
      </c>
      <c r="L41" s="486"/>
      <c r="M41" s="485">
        <f>M34</f>
        <v>65000</v>
      </c>
      <c r="N41" s="483"/>
      <c r="O41" s="487"/>
    </row>
    <row r="42" spans="1:15" s="6" customFormat="1" x14ac:dyDescent="0.2">
      <c r="A42" s="237">
        <v>23</v>
      </c>
      <c r="B42" s="235" t="s">
        <v>344</v>
      </c>
      <c r="C42" s="88"/>
      <c r="D42" s="425">
        <v>1</v>
      </c>
      <c r="E42" s="239"/>
      <c r="F42" s="63" t="s">
        <v>31</v>
      </c>
      <c r="G42" s="84">
        <f t="shared" si="1"/>
        <v>0</v>
      </c>
      <c r="H42" s="26">
        <v>1</v>
      </c>
      <c r="I42" s="85">
        <f t="shared" si="0"/>
        <v>0</v>
      </c>
      <c r="J42" s="88"/>
      <c r="K42" s="85">
        <f>J42*E42</f>
        <v>0</v>
      </c>
      <c r="L42" s="88"/>
      <c r="M42" s="85">
        <f t="shared" si="3"/>
        <v>0</v>
      </c>
      <c r="N42" s="88"/>
      <c r="O42" s="78">
        <f t="shared" si="4"/>
        <v>0</v>
      </c>
    </row>
    <row r="43" spans="1:15" s="6" customFormat="1" x14ac:dyDescent="0.2">
      <c r="A43" s="237">
        <v>24</v>
      </c>
      <c r="B43" s="235" t="s">
        <v>345</v>
      </c>
      <c r="C43" s="88"/>
      <c r="D43" s="425">
        <v>2</v>
      </c>
      <c r="E43" s="239"/>
      <c r="F43" s="63" t="s">
        <v>31</v>
      </c>
      <c r="G43" s="84">
        <f t="shared" si="1"/>
        <v>0</v>
      </c>
      <c r="H43" s="26">
        <v>1</v>
      </c>
      <c r="I43" s="85">
        <f t="shared" si="0"/>
        <v>0</v>
      </c>
      <c r="J43" s="88">
        <v>1</v>
      </c>
      <c r="K43" s="85">
        <f t="shared" si="2"/>
        <v>0</v>
      </c>
      <c r="L43" s="88"/>
      <c r="M43" s="85">
        <f t="shared" si="3"/>
        <v>0</v>
      </c>
      <c r="N43" s="88"/>
      <c r="O43" s="78">
        <f t="shared" si="4"/>
        <v>0</v>
      </c>
    </row>
    <row r="44" spans="1:15" s="6" customFormat="1" x14ac:dyDescent="0.2">
      <c r="A44" s="237">
        <v>25</v>
      </c>
      <c r="B44" s="235" t="s">
        <v>346</v>
      </c>
      <c r="C44" s="88"/>
      <c r="D44" s="425">
        <v>2</v>
      </c>
      <c r="E44" s="239"/>
      <c r="F44" s="63" t="s">
        <v>31</v>
      </c>
      <c r="G44" s="84">
        <f t="shared" si="1"/>
        <v>0</v>
      </c>
      <c r="H44" s="26">
        <v>1</v>
      </c>
      <c r="I44" s="85">
        <f t="shared" si="0"/>
        <v>0</v>
      </c>
      <c r="J44" s="88">
        <v>1</v>
      </c>
      <c r="K44" s="85">
        <f t="shared" si="2"/>
        <v>0</v>
      </c>
      <c r="L44" s="88"/>
      <c r="M44" s="85">
        <f t="shared" si="3"/>
        <v>0</v>
      </c>
      <c r="N44" s="88"/>
      <c r="O44" s="78">
        <f t="shared" si="4"/>
        <v>0</v>
      </c>
    </row>
    <row r="45" spans="1:15" s="6" customFormat="1" x14ac:dyDescent="0.2">
      <c r="A45" s="237">
        <v>26</v>
      </c>
      <c r="B45" s="235" t="s">
        <v>347</v>
      </c>
      <c r="C45" s="88"/>
      <c r="D45" s="425">
        <v>2</v>
      </c>
      <c r="E45" s="239"/>
      <c r="F45" s="63" t="s">
        <v>31</v>
      </c>
      <c r="G45" s="84">
        <f t="shared" si="1"/>
        <v>0</v>
      </c>
      <c r="H45" s="26">
        <v>1</v>
      </c>
      <c r="I45" s="85">
        <f t="shared" si="0"/>
        <v>0</v>
      </c>
      <c r="J45" s="88">
        <v>1</v>
      </c>
      <c r="K45" s="85">
        <f t="shared" si="2"/>
        <v>0</v>
      </c>
      <c r="L45" s="88"/>
      <c r="M45" s="85">
        <f t="shared" si="3"/>
        <v>0</v>
      </c>
      <c r="N45" s="88"/>
      <c r="O45" s="78">
        <f t="shared" si="4"/>
        <v>0</v>
      </c>
    </row>
    <row r="46" spans="1:15" s="6" customFormat="1" x14ac:dyDescent="0.2">
      <c r="A46" s="237">
        <v>27</v>
      </c>
      <c r="B46" s="235" t="s">
        <v>44</v>
      </c>
      <c r="C46" s="88"/>
      <c r="D46" s="425">
        <v>1</v>
      </c>
      <c r="E46" s="239"/>
      <c r="F46" s="63" t="s">
        <v>31</v>
      </c>
      <c r="G46" s="84">
        <f t="shared" si="1"/>
        <v>0</v>
      </c>
      <c r="H46" s="26">
        <v>1</v>
      </c>
      <c r="I46" s="85">
        <f t="shared" si="0"/>
        <v>0</v>
      </c>
      <c r="J46" s="88"/>
      <c r="K46" s="85">
        <f t="shared" si="2"/>
        <v>0</v>
      </c>
      <c r="L46" s="88"/>
      <c r="M46" s="85">
        <f t="shared" si="3"/>
        <v>0</v>
      </c>
      <c r="N46" s="88"/>
      <c r="O46" s="78">
        <f t="shared" si="4"/>
        <v>0</v>
      </c>
    </row>
    <row r="47" spans="1:15" s="6" customFormat="1" x14ac:dyDescent="0.2">
      <c r="A47" s="237">
        <v>28</v>
      </c>
      <c r="B47" s="235" t="s">
        <v>348</v>
      </c>
      <c r="C47" s="88"/>
      <c r="D47" s="425"/>
      <c r="E47" s="146"/>
      <c r="F47" s="63"/>
      <c r="G47" s="84">
        <f t="shared" si="1"/>
        <v>0</v>
      </c>
      <c r="H47" s="26"/>
      <c r="I47" s="85">
        <f t="shared" si="0"/>
        <v>0</v>
      </c>
      <c r="J47" s="43"/>
      <c r="K47" s="85">
        <f t="shared" si="2"/>
        <v>0</v>
      </c>
      <c r="L47" s="88"/>
      <c r="M47" s="85">
        <f t="shared" si="3"/>
        <v>0</v>
      </c>
      <c r="N47" s="88"/>
      <c r="O47" s="78">
        <f t="shared" si="4"/>
        <v>0</v>
      </c>
    </row>
    <row r="48" spans="1:15" s="6" customFormat="1" x14ac:dyDescent="0.2">
      <c r="A48" s="237">
        <v>29</v>
      </c>
      <c r="B48" s="235" t="s">
        <v>349</v>
      </c>
      <c r="C48" s="88"/>
      <c r="D48" s="425"/>
      <c r="E48" s="146"/>
      <c r="F48" s="63"/>
      <c r="G48" s="84">
        <f t="shared" si="1"/>
        <v>0</v>
      </c>
      <c r="H48" s="26"/>
      <c r="I48" s="85">
        <f t="shared" si="0"/>
        <v>0</v>
      </c>
      <c r="J48" s="43"/>
      <c r="K48" s="85">
        <f t="shared" si="2"/>
        <v>0</v>
      </c>
      <c r="L48" s="88"/>
      <c r="M48" s="85">
        <f t="shared" si="3"/>
        <v>0</v>
      </c>
      <c r="N48" s="88"/>
      <c r="O48" s="78">
        <f t="shared" si="4"/>
        <v>0</v>
      </c>
    </row>
    <row r="49" spans="1:15" s="6" customFormat="1" x14ac:dyDescent="0.2">
      <c r="A49" s="237">
        <v>30</v>
      </c>
      <c r="B49" s="235" t="s">
        <v>32</v>
      </c>
      <c r="C49" s="88"/>
      <c r="D49" s="425">
        <v>1</v>
      </c>
      <c r="E49" s="239">
        <v>85000</v>
      </c>
      <c r="F49" s="63" t="s">
        <v>31</v>
      </c>
      <c r="G49" s="84">
        <f t="shared" si="1"/>
        <v>85000</v>
      </c>
      <c r="H49" s="26">
        <v>1</v>
      </c>
      <c r="I49" s="85">
        <f t="shared" si="0"/>
        <v>85000</v>
      </c>
      <c r="J49" s="43"/>
      <c r="K49" s="85">
        <f>J49*G49</f>
        <v>0</v>
      </c>
      <c r="L49" s="88"/>
      <c r="M49" s="85">
        <f t="shared" si="3"/>
        <v>0</v>
      </c>
      <c r="N49" s="88"/>
      <c r="O49" s="78">
        <f t="shared" si="4"/>
        <v>0</v>
      </c>
    </row>
    <row r="50" spans="1:15" s="6" customFormat="1" x14ac:dyDescent="0.2">
      <c r="A50" s="237"/>
      <c r="B50" s="235"/>
      <c r="C50" s="88"/>
      <c r="D50" s="426"/>
      <c r="E50" s="427"/>
      <c r="F50" s="63"/>
      <c r="G50" s="46"/>
      <c r="H50" s="39"/>
      <c r="I50" s="50"/>
      <c r="J50" s="43"/>
      <c r="K50" s="54"/>
      <c r="L50" s="39"/>
      <c r="M50" s="50"/>
      <c r="N50" s="88"/>
      <c r="O50" s="16"/>
    </row>
    <row r="51" spans="1:15" s="6" customFormat="1" x14ac:dyDescent="0.2">
      <c r="A51" s="237"/>
      <c r="B51" s="235"/>
      <c r="C51" s="88"/>
      <c r="D51" s="426"/>
      <c r="E51" s="427"/>
      <c r="F51" s="63"/>
      <c r="G51" s="46"/>
      <c r="H51" s="39"/>
      <c r="I51" s="50"/>
      <c r="J51" s="43"/>
      <c r="K51" s="54"/>
      <c r="L51" s="39"/>
      <c r="M51" s="50"/>
      <c r="N51" s="43"/>
      <c r="O51" s="16"/>
    </row>
    <row r="52" spans="1:15" s="6" customFormat="1" ht="15" x14ac:dyDescent="0.25">
      <c r="A52" s="237"/>
      <c r="B52" s="233"/>
      <c r="C52" s="88"/>
      <c r="D52" s="236"/>
      <c r="E52" s="234"/>
      <c r="F52" s="63"/>
      <c r="G52" s="46"/>
      <c r="H52" s="39"/>
      <c r="I52" s="50"/>
      <c r="J52" s="43"/>
      <c r="K52" s="54"/>
      <c r="L52" s="39"/>
      <c r="M52" s="50"/>
      <c r="N52" s="43"/>
      <c r="O52" s="16"/>
    </row>
    <row r="53" spans="1:15" s="6" customFormat="1" ht="15" x14ac:dyDescent="0.25">
      <c r="A53" s="237"/>
      <c r="B53" s="233"/>
      <c r="C53" s="88"/>
      <c r="D53" s="236"/>
      <c r="E53" s="234"/>
      <c r="F53" s="63"/>
      <c r="G53" s="46"/>
      <c r="H53" s="39"/>
      <c r="I53" s="50"/>
      <c r="J53" s="43"/>
      <c r="K53" s="54"/>
      <c r="L53" s="39"/>
      <c r="M53" s="50"/>
      <c r="N53" s="43"/>
      <c r="O53" s="16"/>
    </row>
    <row r="54" spans="1:15" s="6" customFormat="1" ht="15" x14ac:dyDescent="0.25">
      <c r="A54" s="237"/>
      <c r="B54" s="233"/>
      <c r="C54" s="88"/>
      <c r="D54" s="236"/>
      <c r="E54" s="234"/>
      <c r="F54" s="63"/>
      <c r="G54" s="46"/>
      <c r="H54" s="39"/>
      <c r="I54" s="49"/>
      <c r="J54" s="43"/>
      <c r="K54" s="54"/>
      <c r="L54" s="39"/>
      <c r="M54" s="50"/>
      <c r="N54" s="43"/>
      <c r="O54" s="16"/>
    </row>
    <row r="55" spans="1:15" s="6" customFormat="1" ht="15" x14ac:dyDescent="0.25">
      <c r="A55" s="237"/>
      <c r="B55" s="233"/>
      <c r="C55" s="88"/>
      <c r="D55" s="236"/>
      <c r="E55" s="234"/>
      <c r="F55" s="63"/>
      <c r="G55" s="46"/>
      <c r="H55" s="39"/>
      <c r="I55" s="50"/>
      <c r="J55" s="43"/>
      <c r="K55" s="54"/>
      <c r="L55" s="39"/>
      <c r="M55" s="50"/>
      <c r="N55" s="43"/>
      <c r="O55" s="16"/>
    </row>
    <row r="56" spans="1:15" s="6" customFormat="1" x14ac:dyDescent="0.25">
      <c r="A56" s="20"/>
      <c r="B56" s="31"/>
      <c r="C56" s="27"/>
      <c r="D56" s="37"/>
      <c r="E56" s="45"/>
      <c r="F56" s="63"/>
      <c r="G56" s="46"/>
      <c r="H56" s="39"/>
      <c r="I56" s="50"/>
      <c r="J56" s="43"/>
      <c r="K56" s="54"/>
      <c r="L56" s="39"/>
      <c r="M56" s="50"/>
      <c r="N56" s="43"/>
      <c r="O56" s="16"/>
    </row>
    <row r="57" spans="1:15" s="6" customFormat="1" x14ac:dyDescent="0.25">
      <c r="A57" s="20"/>
      <c r="B57" s="31"/>
      <c r="C57" s="27"/>
      <c r="D57" s="37"/>
      <c r="E57" s="45"/>
      <c r="F57" s="63"/>
      <c r="G57" s="46"/>
      <c r="H57" s="39"/>
      <c r="I57" s="50"/>
      <c r="J57" s="43"/>
      <c r="K57" s="54"/>
      <c r="L57" s="39"/>
      <c r="M57" s="50"/>
      <c r="N57" s="43"/>
      <c r="O57" s="16"/>
    </row>
    <row r="58" spans="1:15" s="6" customFormat="1" x14ac:dyDescent="0.25">
      <c r="A58" s="20"/>
      <c r="B58" s="31"/>
      <c r="C58" s="27"/>
      <c r="D58" s="37"/>
      <c r="E58" s="45"/>
      <c r="F58" s="63"/>
      <c r="G58" s="46"/>
      <c r="H58" s="39"/>
      <c r="I58" s="50"/>
      <c r="J58" s="43"/>
      <c r="K58" s="54"/>
      <c r="L58" s="39"/>
      <c r="M58" s="50"/>
      <c r="N58" s="43"/>
      <c r="O58" s="16"/>
    </row>
    <row r="59" spans="1:15" s="6" customFormat="1" x14ac:dyDescent="0.25">
      <c r="A59" s="20"/>
      <c r="B59" s="31"/>
      <c r="C59" s="27"/>
      <c r="D59" s="37"/>
      <c r="E59" s="45"/>
      <c r="F59" s="63"/>
      <c r="G59" s="46"/>
      <c r="H59" s="39"/>
      <c r="I59" s="50"/>
      <c r="J59" s="43"/>
      <c r="K59" s="54"/>
      <c r="L59" s="39"/>
      <c r="M59" s="50"/>
      <c r="N59" s="43"/>
      <c r="O59" s="16"/>
    </row>
    <row r="60" spans="1:15" s="6" customFormat="1" x14ac:dyDescent="0.25">
      <c r="A60" s="20"/>
      <c r="B60" s="31"/>
      <c r="C60" s="27"/>
      <c r="D60" s="37"/>
      <c r="E60" s="45"/>
      <c r="F60" s="63"/>
      <c r="G60" s="46"/>
      <c r="H60" s="39"/>
      <c r="I60" s="50"/>
      <c r="J60" s="43"/>
      <c r="K60" s="54"/>
      <c r="L60" s="39"/>
      <c r="M60" s="50"/>
      <c r="N60" s="43"/>
      <c r="O60" s="16"/>
    </row>
    <row r="61" spans="1:15" s="6" customFormat="1" x14ac:dyDescent="0.25">
      <c r="A61" s="21"/>
      <c r="B61" s="31"/>
      <c r="C61" s="27"/>
      <c r="D61" s="37"/>
      <c r="E61" s="45"/>
      <c r="F61" s="63"/>
      <c r="G61" s="46"/>
      <c r="H61" s="39"/>
      <c r="I61" s="50"/>
      <c r="J61" s="43"/>
      <c r="K61" s="54"/>
      <c r="L61" s="39"/>
      <c r="M61" s="50"/>
      <c r="N61" s="43"/>
      <c r="O61" s="16"/>
    </row>
    <row r="62" spans="1:15" s="6" customFormat="1" ht="13.5" thickBot="1" x14ac:dyDescent="0.3">
      <c r="A62" s="22"/>
      <c r="B62" s="32" t="s">
        <v>79</v>
      </c>
      <c r="C62" s="28"/>
      <c r="D62" s="38"/>
      <c r="E62" s="47"/>
      <c r="F62" s="64"/>
      <c r="G62" s="79">
        <f>SUM(G41:G61)</f>
        <v>445432.47</v>
      </c>
      <c r="H62" s="40"/>
      <c r="I62" s="79">
        <f>SUM(I41:I61)</f>
        <v>345432.47</v>
      </c>
      <c r="J62" s="55"/>
      <c r="K62" s="79">
        <f>SUM(K41:K61)</f>
        <v>35000</v>
      </c>
      <c r="L62" s="40"/>
      <c r="M62" s="79">
        <f>SUM(M41:M61)</f>
        <v>65000</v>
      </c>
      <c r="N62" s="55"/>
      <c r="O62" s="79">
        <f>SUM(O12:O61)</f>
        <v>0</v>
      </c>
    </row>
    <row r="63" spans="1:15" s="6" customFormat="1" ht="13.5" thickTop="1" x14ac:dyDescent="0.25">
      <c r="A63" s="7" t="s">
        <v>5</v>
      </c>
      <c r="B63" s="8"/>
      <c r="C63" s="70"/>
      <c r="D63" s="8" t="s">
        <v>6</v>
      </c>
      <c r="E63" s="8"/>
      <c r="F63" s="61"/>
      <c r="G63" s="8"/>
      <c r="H63" s="8"/>
      <c r="I63" s="9"/>
      <c r="J63" s="8"/>
      <c r="K63" s="9"/>
      <c r="M63" s="7" t="s">
        <v>7</v>
      </c>
      <c r="N63" s="8"/>
      <c r="O63" s="7"/>
    </row>
    <row r="64" spans="1:15" s="6" customFormat="1" x14ac:dyDescent="0.25">
      <c r="A64" s="7"/>
      <c r="B64" s="7"/>
      <c r="C64" s="4"/>
      <c r="D64" s="7" t="s">
        <v>8</v>
      </c>
      <c r="E64" s="7"/>
      <c r="F64" s="65"/>
      <c r="G64" s="7"/>
      <c r="H64" s="7"/>
      <c r="I64" s="10"/>
      <c r="J64" s="7"/>
      <c r="K64" s="10"/>
      <c r="L64" s="7"/>
      <c r="M64" s="7"/>
      <c r="N64" s="7"/>
      <c r="O64" s="7"/>
    </row>
    <row r="65" spans="1:15" s="8" customFormat="1" x14ac:dyDescent="0.25">
      <c r="A65" s="7"/>
      <c r="B65" s="7"/>
      <c r="C65" s="4"/>
      <c r="D65" s="4"/>
      <c r="E65" s="7"/>
      <c r="F65" s="65"/>
      <c r="G65" s="99"/>
      <c r="H65" s="7"/>
      <c r="I65" s="10"/>
      <c r="J65" s="7"/>
      <c r="K65" s="7"/>
      <c r="L65" s="7"/>
      <c r="M65" s="7"/>
      <c r="N65" s="7"/>
      <c r="O65" s="7"/>
    </row>
    <row r="66" spans="1:15" x14ac:dyDescent="0.25">
      <c r="I66" s="10"/>
    </row>
    <row r="67" spans="1:15" s="5" customFormat="1" x14ac:dyDescent="0.25">
      <c r="A67" s="496" t="s">
        <v>606</v>
      </c>
      <c r="B67" s="496"/>
      <c r="C67" s="72"/>
      <c r="D67" s="494" t="s">
        <v>9</v>
      </c>
      <c r="E67" s="494"/>
      <c r="F67" s="494"/>
      <c r="H67" s="494" t="s">
        <v>10</v>
      </c>
      <c r="I67" s="494"/>
      <c r="J67" s="494"/>
      <c r="M67" s="494" t="s">
        <v>24</v>
      </c>
      <c r="N67" s="494"/>
      <c r="O67" s="494"/>
    </row>
    <row r="68" spans="1:15" s="12" customFormat="1" x14ac:dyDescent="0.25">
      <c r="A68" s="497" t="s">
        <v>11</v>
      </c>
      <c r="B68" s="497"/>
      <c r="C68" s="73"/>
      <c r="D68" s="495" t="s">
        <v>12</v>
      </c>
      <c r="E68" s="495"/>
      <c r="F68" s="495"/>
      <c r="H68" s="495" t="s">
        <v>13</v>
      </c>
      <c r="I68" s="495"/>
      <c r="J68" s="495"/>
      <c r="M68" s="495" t="s">
        <v>25</v>
      </c>
      <c r="N68" s="495"/>
      <c r="O68" s="495"/>
    </row>
  </sheetData>
  <mergeCells count="34">
    <mergeCell ref="A68:B68"/>
    <mergeCell ref="D68:F68"/>
    <mergeCell ref="H68:J68"/>
    <mergeCell ref="M68:O68"/>
    <mergeCell ref="A67:B67"/>
    <mergeCell ref="D67:F67"/>
    <mergeCell ref="H67:J67"/>
    <mergeCell ref="M67:O67"/>
    <mergeCell ref="A39:B39"/>
    <mergeCell ref="D39:F39"/>
    <mergeCell ref="H39:J39"/>
    <mergeCell ref="M39:O39"/>
    <mergeCell ref="A40:B40"/>
    <mergeCell ref="D40:F40"/>
    <mergeCell ref="H40:J40"/>
    <mergeCell ref="M40:O40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0"/>
  <sheetViews>
    <sheetView view="pageLayout" zoomScale="85" zoomScaleNormal="100" zoomScalePageLayoutView="85" workbookViewId="0">
      <selection activeCell="M27" sqref="M2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7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7" s="5" customFormat="1" x14ac:dyDescent="0.25">
      <c r="C3" s="112"/>
      <c r="D3" s="112"/>
      <c r="F3" s="60"/>
    </row>
    <row r="4" spans="1:17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7" s="5" customFormat="1" x14ac:dyDescent="0.25">
      <c r="A5" s="5" t="s">
        <v>15</v>
      </c>
      <c r="C5" s="508"/>
      <c r="D5" s="508"/>
      <c r="E5" s="508"/>
      <c r="F5" s="61"/>
      <c r="G5" s="110"/>
      <c r="H5" s="110"/>
      <c r="I5" s="110"/>
    </row>
    <row r="6" spans="1:17" s="5" customFormat="1" x14ac:dyDescent="0.25">
      <c r="A6" s="5" t="s">
        <v>16</v>
      </c>
      <c r="C6" s="508" t="s">
        <v>132</v>
      </c>
      <c r="D6" s="508"/>
      <c r="E6" s="508"/>
      <c r="F6" s="61"/>
      <c r="G6" s="110"/>
      <c r="H6" s="110"/>
      <c r="I6" s="110"/>
    </row>
    <row r="7" spans="1:17" s="5" customFormat="1" x14ac:dyDescent="0.25">
      <c r="A7" s="5" t="s">
        <v>17</v>
      </c>
      <c r="C7" s="509"/>
      <c r="D7" s="509"/>
      <c r="E7" s="509"/>
      <c r="F7" s="61"/>
      <c r="G7" s="110"/>
      <c r="H7" s="110"/>
      <c r="I7" s="110"/>
    </row>
    <row r="8" spans="1:17" s="5" customFormat="1" ht="13.5" thickBot="1" x14ac:dyDescent="0.3">
      <c r="C8" s="110"/>
      <c r="D8" s="110"/>
      <c r="E8" s="110"/>
      <c r="F8" s="61"/>
      <c r="G8" s="110"/>
      <c r="H8" s="110"/>
      <c r="I8" s="110"/>
    </row>
    <row r="9" spans="1:17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7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7" s="1" customFormat="1" ht="13.5" thickBot="1" x14ac:dyDescent="0.3">
      <c r="A11" s="513"/>
      <c r="B11" s="516"/>
      <c r="C11" s="11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7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7" s="5" customFormat="1" x14ac:dyDescent="0.25">
      <c r="A13" s="20">
        <v>1</v>
      </c>
      <c r="B13" s="31" t="s">
        <v>350</v>
      </c>
      <c r="C13" s="26"/>
      <c r="D13" s="36">
        <v>1</v>
      </c>
      <c r="E13" s="280">
        <v>30000</v>
      </c>
      <c r="F13" s="63" t="s">
        <v>29</v>
      </c>
      <c r="G13" s="84">
        <f>E13*D13</f>
        <v>30000</v>
      </c>
      <c r="H13" s="36">
        <v>1</v>
      </c>
      <c r="I13" s="85">
        <f>H13*E13</f>
        <v>30000</v>
      </c>
      <c r="J13" s="43"/>
      <c r="K13" s="46"/>
      <c r="L13" s="39"/>
      <c r="M13" s="50"/>
      <c r="N13" s="59"/>
      <c r="O13" s="16"/>
    </row>
    <row r="14" spans="1:17" s="6" customFormat="1" x14ac:dyDescent="0.25">
      <c r="A14" s="20">
        <v>2</v>
      </c>
      <c r="B14" s="31" t="s">
        <v>351</v>
      </c>
      <c r="C14" s="27"/>
      <c r="D14" s="36">
        <v>1</v>
      </c>
      <c r="E14" s="257"/>
      <c r="F14" s="63" t="s">
        <v>59</v>
      </c>
      <c r="G14" s="84">
        <f>E14*D14</f>
        <v>0</v>
      </c>
      <c r="H14" s="36">
        <v>1</v>
      </c>
      <c r="I14" s="85">
        <f>H14*E14</f>
        <v>0</v>
      </c>
      <c r="J14" s="43"/>
      <c r="K14" s="54"/>
      <c r="L14" s="39"/>
      <c r="M14" s="50"/>
      <c r="N14" s="43"/>
      <c r="O14" s="16"/>
    </row>
    <row r="15" spans="1:17" s="6" customFormat="1" x14ac:dyDescent="0.25">
      <c r="A15" s="20">
        <v>3</v>
      </c>
      <c r="B15" s="31" t="s">
        <v>109</v>
      </c>
      <c r="C15" s="27"/>
      <c r="D15" s="36">
        <v>10</v>
      </c>
      <c r="E15" s="279">
        <v>45754</v>
      </c>
      <c r="F15" s="63" t="s">
        <v>29</v>
      </c>
      <c r="G15" s="84">
        <f>E15*D15</f>
        <v>457540</v>
      </c>
      <c r="H15" s="36">
        <v>10</v>
      </c>
      <c r="I15" s="85">
        <f>H15*E15</f>
        <v>457540</v>
      </c>
      <c r="J15" s="43"/>
      <c r="K15" s="54"/>
      <c r="L15" s="39"/>
      <c r="M15" s="50"/>
      <c r="N15" s="43"/>
      <c r="O15" s="16"/>
    </row>
    <row r="16" spans="1:17" s="6" customFormat="1" x14ac:dyDescent="0.25">
      <c r="A16" s="20">
        <v>4</v>
      </c>
      <c r="B16" s="281" t="s">
        <v>449</v>
      </c>
      <c r="C16" s="27"/>
      <c r="D16" s="36">
        <f t="shared" ref="D16" si="0">H16+J16+L16+N16</f>
        <v>5</v>
      </c>
      <c r="E16" s="282">
        <v>300</v>
      </c>
      <c r="F16" s="259" t="s">
        <v>59</v>
      </c>
      <c r="G16" s="84">
        <f t="shared" ref="G16" si="1">E16*D16</f>
        <v>1500</v>
      </c>
      <c r="H16" s="215">
        <v>3</v>
      </c>
      <c r="I16" s="85">
        <f t="shared" ref="I16" si="2">H16*E16</f>
        <v>900</v>
      </c>
      <c r="J16" s="216">
        <v>2</v>
      </c>
      <c r="K16" s="78">
        <f t="shared" ref="K16" si="3">J16*E16</f>
        <v>600</v>
      </c>
      <c r="L16" s="215"/>
      <c r="M16" s="85">
        <f t="shared" ref="M16" si="4">L16*E16</f>
        <v>0</v>
      </c>
      <c r="N16" s="216"/>
      <c r="O16" s="98">
        <f t="shared" ref="O16" si="5">N16*E16</f>
        <v>0</v>
      </c>
      <c r="P16" s="174"/>
      <c r="Q16" s="174"/>
    </row>
    <row r="17" spans="1:15" s="6" customFormat="1" x14ac:dyDescent="0.25">
      <c r="A17" s="20"/>
      <c r="B17" s="31"/>
      <c r="C17" s="27"/>
      <c r="D17" s="36"/>
      <c r="E17" s="76"/>
      <c r="F17" s="63"/>
      <c r="G17" s="84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1"/>
      <c r="C18" s="26"/>
      <c r="D18" s="36"/>
      <c r="E18" s="77"/>
      <c r="F18" s="63"/>
      <c r="G18" s="84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6"/>
      <c r="E19" s="76"/>
      <c r="F19" s="63"/>
      <c r="G19" s="84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6"/>
      <c r="E20" s="138"/>
      <c r="F20" s="63"/>
      <c r="G20" s="84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6"/>
      <c r="E21" s="76"/>
      <c r="F21" s="63"/>
      <c r="G21" s="78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6"/>
      <c r="E22" s="76"/>
      <c r="F22" s="63"/>
      <c r="G22" s="78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45"/>
      <c r="F23" s="63"/>
      <c r="G23" s="78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45"/>
      <c r="F24" s="63"/>
      <c r="G24" s="78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49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79">
        <f>SUM(G13:G33)</f>
        <v>489040</v>
      </c>
      <c r="H34" s="40"/>
      <c r="I34" s="79">
        <f>SUM(I13:I33)</f>
        <v>488440</v>
      </c>
      <c r="J34" s="55"/>
      <c r="K34" s="79">
        <f>SUM(K13:K33)</f>
        <v>600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110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99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99"/>
      <c r="H37" s="7"/>
      <c r="I37" s="10"/>
      <c r="J37" s="7"/>
      <c r="K37" s="99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134</v>
      </c>
      <c r="B39" s="496"/>
      <c r="C39" s="112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13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9"/>
  <sheetViews>
    <sheetView showWhiteSpace="0" view="pageLayout" zoomScale="85" zoomScaleNormal="100" zoomScalePageLayoutView="85" workbookViewId="0">
      <selection activeCell="K28" sqref="K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14"/>
      <c r="D3" s="114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16"/>
      <c r="H5" s="116"/>
      <c r="I5" s="116"/>
    </row>
    <row r="6" spans="1:15" s="5" customFormat="1" x14ac:dyDescent="0.25">
      <c r="A6" s="5" t="s">
        <v>16</v>
      </c>
      <c r="C6" s="508" t="s">
        <v>140</v>
      </c>
      <c r="D6" s="508"/>
      <c r="E6" s="508"/>
      <c r="F6" s="61"/>
      <c r="G6" s="116"/>
      <c r="H6" s="116"/>
      <c r="I6" s="116"/>
    </row>
    <row r="7" spans="1:15" s="5" customFormat="1" x14ac:dyDescent="0.25">
      <c r="A7" s="5" t="s">
        <v>17</v>
      </c>
      <c r="C7" s="509"/>
      <c r="D7" s="509"/>
      <c r="E7" s="509"/>
      <c r="F7" s="61"/>
      <c r="G7" s="116"/>
      <c r="H7" s="116"/>
      <c r="I7" s="116"/>
    </row>
    <row r="8" spans="1:15" s="5" customFormat="1" ht="13.5" thickBot="1" x14ac:dyDescent="0.3">
      <c r="C8" s="116"/>
      <c r="D8" s="116"/>
      <c r="E8" s="116"/>
      <c r="F8" s="61"/>
      <c r="G8" s="116"/>
      <c r="H8" s="116"/>
      <c r="I8" s="116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17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0" t="s">
        <v>141</v>
      </c>
      <c r="C13" s="26"/>
      <c r="D13" s="283">
        <f>H13+J13+L13+N13</f>
        <v>1</v>
      </c>
      <c r="E13" s="77"/>
      <c r="F13" s="63" t="s">
        <v>31</v>
      </c>
      <c r="G13" s="84">
        <f>E13*D13</f>
        <v>0</v>
      </c>
      <c r="H13" s="26">
        <v>1</v>
      </c>
      <c r="I13" s="85">
        <f>H13*E13</f>
        <v>0</v>
      </c>
      <c r="J13" s="43"/>
      <c r="K13" s="217">
        <f>J13*E13</f>
        <v>0</v>
      </c>
      <c r="L13" s="39"/>
      <c r="M13" s="217">
        <f>L13*E13</f>
        <v>0</v>
      </c>
      <c r="N13" s="59"/>
      <c r="O13" s="217">
        <f>N13*E13</f>
        <v>0</v>
      </c>
    </row>
    <row r="14" spans="1:15" s="6" customFormat="1" x14ac:dyDescent="0.25">
      <c r="A14" s="20">
        <v>2</v>
      </c>
      <c r="B14" s="31" t="s">
        <v>30</v>
      </c>
      <c r="C14" s="27"/>
      <c r="D14" s="283">
        <f t="shared" ref="D14:D21" si="0">H14+J14+L14+N14</f>
        <v>2</v>
      </c>
      <c r="E14" s="76"/>
      <c r="F14" s="63" t="s">
        <v>31</v>
      </c>
      <c r="G14" s="84">
        <f t="shared" ref="G14:G21" si="1">E14*D14</f>
        <v>0</v>
      </c>
      <c r="H14" s="26">
        <v>1</v>
      </c>
      <c r="I14" s="85">
        <f t="shared" ref="I14:I21" si="2">H14*E14</f>
        <v>0</v>
      </c>
      <c r="J14" s="43"/>
      <c r="K14" s="217">
        <f t="shared" ref="K14:K21" si="3">J14*E14</f>
        <v>0</v>
      </c>
      <c r="L14" s="39">
        <v>1</v>
      </c>
      <c r="M14" s="217">
        <f t="shared" ref="M14:M21" si="4">L14*E14</f>
        <v>0</v>
      </c>
      <c r="N14" s="43"/>
      <c r="O14" s="217">
        <f t="shared" ref="O14:O21" si="5">N14*E14</f>
        <v>0</v>
      </c>
    </row>
    <row r="15" spans="1:15" s="6" customFormat="1" x14ac:dyDescent="0.25">
      <c r="A15" s="20">
        <v>3</v>
      </c>
      <c r="B15" s="31" t="s">
        <v>139</v>
      </c>
      <c r="C15" s="27"/>
      <c r="D15" s="283">
        <f t="shared" si="0"/>
        <v>1</v>
      </c>
      <c r="E15" s="76"/>
      <c r="F15" s="63" t="s">
        <v>31</v>
      </c>
      <c r="G15" s="84">
        <f t="shared" si="1"/>
        <v>0</v>
      </c>
      <c r="H15" s="26">
        <v>1</v>
      </c>
      <c r="I15" s="85">
        <f t="shared" si="2"/>
        <v>0</v>
      </c>
      <c r="J15" s="43"/>
      <c r="K15" s="217">
        <f t="shared" si="3"/>
        <v>0</v>
      </c>
      <c r="L15" s="39"/>
      <c r="M15" s="217">
        <f t="shared" si="4"/>
        <v>0</v>
      </c>
      <c r="N15" s="43"/>
      <c r="O15" s="217">
        <f t="shared" si="5"/>
        <v>0</v>
      </c>
    </row>
    <row r="16" spans="1:15" s="6" customFormat="1" x14ac:dyDescent="0.25">
      <c r="A16" s="20">
        <v>4</v>
      </c>
      <c r="B16" s="31" t="s">
        <v>109</v>
      </c>
      <c r="C16" s="27"/>
      <c r="D16" s="283">
        <f t="shared" si="0"/>
        <v>2</v>
      </c>
      <c r="E16" s="76">
        <v>45754</v>
      </c>
      <c r="F16" s="63" t="s">
        <v>31</v>
      </c>
      <c r="G16" s="84">
        <f t="shared" si="1"/>
        <v>91508</v>
      </c>
      <c r="H16" s="26">
        <v>2</v>
      </c>
      <c r="I16" s="85">
        <f t="shared" si="2"/>
        <v>91508</v>
      </c>
      <c r="J16" s="43"/>
      <c r="K16" s="217">
        <f t="shared" si="3"/>
        <v>0</v>
      </c>
      <c r="L16" s="39"/>
      <c r="M16" s="217">
        <f t="shared" si="4"/>
        <v>0</v>
      </c>
      <c r="N16" s="43"/>
      <c r="O16" s="217">
        <f t="shared" si="5"/>
        <v>0</v>
      </c>
    </row>
    <row r="17" spans="1:15" s="6" customFormat="1" x14ac:dyDescent="0.25">
      <c r="A17" s="20">
        <v>5</v>
      </c>
      <c r="B17" s="30" t="s">
        <v>138</v>
      </c>
      <c r="C17" s="26"/>
      <c r="D17" s="283">
        <f t="shared" si="0"/>
        <v>1</v>
      </c>
      <c r="E17" s="77"/>
      <c r="F17" s="63" t="s">
        <v>31</v>
      </c>
      <c r="G17" s="84">
        <f t="shared" si="1"/>
        <v>0</v>
      </c>
      <c r="H17" s="26">
        <v>1</v>
      </c>
      <c r="I17" s="85">
        <f t="shared" si="2"/>
        <v>0</v>
      </c>
      <c r="J17" s="43"/>
      <c r="K17" s="217">
        <f t="shared" si="3"/>
        <v>0</v>
      </c>
      <c r="L17" s="39"/>
      <c r="M17" s="217">
        <f t="shared" si="4"/>
        <v>0</v>
      </c>
      <c r="N17" s="43"/>
      <c r="O17" s="217">
        <f t="shared" si="5"/>
        <v>0</v>
      </c>
    </row>
    <row r="18" spans="1:15" s="6" customFormat="1" x14ac:dyDescent="0.25">
      <c r="A18" s="20">
        <v>6</v>
      </c>
      <c r="B18" s="31" t="s">
        <v>142</v>
      </c>
      <c r="C18" s="27"/>
      <c r="D18" s="283">
        <f t="shared" si="0"/>
        <v>2</v>
      </c>
      <c r="E18" s="76"/>
      <c r="F18" s="63" t="s">
        <v>29</v>
      </c>
      <c r="G18" s="84">
        <f t="shared" si="1"/>
        <v>0</v>
      </c>
      <c r="H18" s="26">
        <v>2</v>
      </c>
      <c r="I18" s="85">
        <f t="shared" si="2"/>
        <v>0</v>
      </c>
      <c r="J18" s="43"/>
      <c r="K18" s="217">
        <f t="shared" si="3"/>
        <v>0</v>
      </c>
      <c r="L18" s="39"/>
      <c r="M18" s="217">
        <f t="shared" si="4"/>
        <v>0</v>
      </c>
      <c r="N18" s="43"/>
      <c r="O18" s="217">
        <f t="shared" si="5"/>
        <v>0</v>
      </c>
    </row>
    <row r="19" spans="1:15" s="6" customFormat="1" x14ac:dyDescent="0.25">
      <c r="A19" s="20">
        <v>7</v>
      </c>
      <c r="B19" s="31" t="s">
        <v>137</v>
      </c>
      <c r="C19" s="27"/>
      <c r="D19" s="283">
        <f t="shared" si="0"/>
        <v>1</v>
      </c>
      <c r="E19" s="76">
        <v>39208</v>
      </c>
      <c r="F19" s="63" t="s">
        <v>59</v>
      </c>
      <c r="G19" s="84">
        <f t="shared" si="1"/>
        <v>39208</v>
      </c>
      <c r="H19" s="26">
        <v>1</v>
      </c>
      <c r="I19" s="85">
        <f t="shared" si="2"/>
        <v>39208</v>
      </c>
      <c r="J19" s="43"/>
      <c r="K19" s="217">
        <f t="shared" si="3"/>
        <v>0</v>
      </c>
      <c r="L19" s="39"/>
      <c r="M19" s="217">
        <f t="shared" si="4"/>
        <v>0</v>
      </c>
      <c r="N19" s="43"/>
      <c r="O19" s="217">
        <f t="shared" si="5"/>
        <v>0</v>
      </c>
    </row>
    <row r="20" spans="1:15" s="6" customFormat="1" x14ac:dyDescent="0.25">
      <c r="A20" s="20">
        <v>8</v>
      </c>
      <c r="B20" s="31" t="s">
        <v>44</v>
      </c>
      <c r="C20" s="27"/>
      <c r="D20" s="283">
        <f t="shared" si="0"/>
        <v>1</v>
      </c>
      <c r="E20" s="76"/>
      <c r="F20" s="63" t="s">
        <v>31</v>
      </c>
      <c r="G20" s="84">
        <f t="shared" si="1"/>
        <v>0</v>
      </c>
      <c r="H20" s="26">
        <v>1</v>
      </c>
      <c r="I20" s="85">
        <f t="shared" si="2"/>
        <v>0</v>
      </c>
      <c r="J20" s="43"/>
      <c r="K20" s="217">
        <f t="shared" si="3"/>
        <v>0</v>
      </c>
      <c r="L20" s="39"/>
      <c r="M20" s="217">
        <f t="shared" si="4"/>
        <v>0</v>
      </c>
      <c r="N20" s="43"/>
      <c r="O20" s="217">
        <f t="shared" si="5"/>
        <v>0</v>
      </c>
    </row>
    <row r="21" spans="1:15" s="6" customFormat="1" x14ac:dyDescent="0.25">
      <c r="A21" s="20">
        <v>9</v>
      </c>
      <c r="B21" s="31" t="s">
        <v>303</v>
      </c>
      <c r="C21" s="27"/>
      <c r="D21" s="283">
        <f t="shared" si="0"/>
        <v>1</v>
      </c>
      <c r="E21" s="76"/>
      <c r="F21" s="63" t="s">
        <v>59</v>
      </c>
      <c r="G21" s="84">
        <f t="shared" si="1"/>
        <v>0</v>
      </c>
      <c r="H21" s="26">
        <v>1</v>
      </c>
      <c r="I21" s="85">
        <f t="shared" si="2"/>
        <v>0</v>
      </c>
      <c r="J21" s="43"/>
      <c r="K21" s="217">
        <f t="shared" si="3"/>
        <v>0</v>
      </c>
      <c r="L21" s="39"/>
      <c r="M21" s="217">
        <f t="shared" si="4"/>
        <v>0</v>
      </c>
      <c r="N21" s="43"/>
      <c r="O21" s="217">
        <f t="shared" si="5"/>
        <v>0</v>
      </c>
    </row>
    <row r="22" spans="1:15" s="6" customFormat="1" x14ac:dyDescent="0.25">
      <c r="A22" s="20"/>
      <c r="B22" s="31"/>
      <c r="C22" s="27"/>
      <c r="D22" s="37"/>
      <c r="E22" s="76"/>
      <c r="F22" s="63"/>
      <c r="G22" s="78"/>
      <c r="H22" s="2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7"/>
      <c r="E23" s="45"/>
      <c r="F23" s="63"/>
      <c r="G23" s="78"/>
      <c r="H23" s="2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78"/>
      <c r="H24" s="2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78"/>
      <c r="H25" s="39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78"/>
      <c r="H26" s="39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78"/>
      <c r="H31" s="39"/>
      <c r="I31" s="85"/>
      <c r="J31" s="43"/>
      <c r="K31" s="54"/>
      <c r="L31" s="39"/>
      <c r="M31" s="50"/>
      <c r="N31" s="43"/>
      <c r="O31" s="16"/>
    </row>
    <row r="32" spans="1:15" s="6" customFormat="1" x14ac:dyDescent="0.25">
      <c r="A32" s="21"/>
      <c r="B32" s="31"/>
      <c r="C32" s="27"/>
      <c r="D32" s="37"/>
      <c r="E32" s="45"/>
      <c r="F32" s="63"/>
      <c r="G32" s="78"/>
      <c r="H32" s="39"/>
      <c r="I32" s="85"/>
      <c r="J32" s="43"/>
      <c r="K32" s="54"/>
      <c r="L32" s="39"/>
      <c r="M32" s="50"/>
      <c r="N32" s="43"/>
      <c r="O32" s="16"/>
    </row>
    <row r="33" spans="1:15" s="6" customFormat="1" ht="13.5" thickBot="1" x14ac:dyDescent="0.3">
      <c r="A33" s="22"/>
      <c r="B33" s="32" t="s">
        <v>4</v>
      </c>
      <c r="C33" s="28"/>
      <c r="D33" s="38"/>
      <c r="E33" s="47"/>
      <c r="F33" s="64"/>
      <c r="G33" s="124">
        <f>SUM(G13:G32)</f>
        <v>130716</v>
      </c>
      <c r="H33" s="40"/>
      <c r="I33" s="125">
        <f>SUM(I13:I32)</f>
        <v>130716</v>
      </c>
      <c r="J33" s="55"/>
      <c r="K33" s="79">
        <f>SUM(K3:K28)</f>
        <v>0</v>
      </c>
      <c r="L33" s="40"/>
      <c r="M33" s="79">
        <f>SUM(M3:M28)</f>
        <v>0</v>
      </c>
      <c r="N33" s="55"/>
      <c r="O33" s="17"/>
    </row>
    <row r="34" spans="1:15" s="6" customFormat="1" ht="13.5" thickTop="1" x14ac:dyDescent="0.25">
      <c r="A34" s="7" t="s">
        <v>5</v>
      </c>
      <c r="B34" s="8"/>
      <c r="C34" s="116"/>
      <c r="D34" s="8" t="s">
        <v>6</v>
      </c>
      <c r="E34" s="8"/>
      <c r="F34" s="61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5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496" t="s">
        <v>135</v>
      </c>
      <c r="B38" s="496"/>
      <c r="C38" s="114"/>
      <c r="D38" s="494" t="s">
        <v>9</v>
      </c>
      <c r="E38" s="494"/>
      <c r="F38" s="494"/>
      <c r="H38" s="494" t="s">
        <v>10</v>
      </c>
      <c r="I38" s="494"/>
      <c r="J38" s="494"/>
      <c r="M38" s="494" t="s">
        <v>24</v>
      </c>
      <c r="N38" s="494"/>
      <c r="O38" s="494"/>
    </row>
    <row r="39" spans="1:15" s="12" customFormat="1" x14ac:dyDescent="0.25">
      <c r="A39" s="497" t="s">
        <v>11</v>
      </c>
      <c r="B39" s="497"/>
      <c r="C39" s="115"/>
      <c r="D39" s="495" t="s">
        <v>12</v>
      </c>
      <c r="E39" s="495"/>
      <c r="F39" s="495"/>
      <c r="H39" s="495" t="s">
        <v>13</v>
      </c>
      <c r="I39" s="495"/>
      <c r="J39" s="495"/>
      <c r="M39" s="495" t="s">
        <v>25</v>
      </c>
      <c r="N39" s="495"/>
      <c r="O39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9"/>
  <sheetViews>
    <sheetView showWhiteSpace="0" view="pageLayout" zoomScale="85" zoomScaleNormal="100" zoomScalePageLayoutView="85" workbookViewId="0">
      <selection activeCell="J28" sqref="J27:J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5703125" style="4" customWidth="1"/>
    <col min="4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98"/>
      <c r="D3" s="198"/>
      <c r="E3" s="173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97"/>
      <c r="H5" s="197"/>
      <c r="I5" s="197"/>
    </row>
    <row r="6" spans="1:15" s="5" customFormat="1" x14ac:dyDescent="0.25">
      <c r="A6" s="5" t="s">
        <v>16</v>
      </c>
      <c r="C6" s="508" t="s">
        <v>136</v>
      </c>
      <c r="D6" s="508"/>
      <c r="E6" s="508"/>
      <c r="F6" s="61"/>
      <c r="G6" s="197"/>
      <c r="H6" s="197"/>
      <c r="I6" s="197"/>
    </row>
    <row r="7" spans="1:15" s="5" customFormat="1" x14ac:dyDescent="0.25">
      <c r="A7" s="5" t="s">
        <v>17</v>
      </c>
      <c r="C7" s="509"/>
      <c r="D7" s="509"/>
      <c r="E7" s="509"/>
      <c r="F7" s="61"/>
      <c r="G7" s="197"/>
      <c r="H7" s="197"/>
      <c r="I7" s="197"/>
    </row>
    <row r="8" spans="1:15" s="5" customFormat="1" ht="13.5" thickBot="1" x14ac:dyDescent="0.3">
      <c r="C8" s="197"/>
      <c r="D8" s="197"/>
      <c r="E8" s="175"/>
      <c r="F8" s="61"/>
      <c r="G8" s="197"/>
      <c r="H8" s="197"/>
      <c r="I8" s="197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99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6" customFormat="1" x14ac:dyDescent="0.25">
      <c r="A13" s="20">
        <v>1</v>
      </c>
      <c r="B13" s="207" t="s">
        <v>290</v>
      </c>
      <c r="C13" s="27"/>
      <c r="D13" s="37">
        <v>13</v>
      </c>
      <c r="E13" s="222">
        <v>45754</v>
      </c>
      <c r="F13" s="63" t="s">
        <v>59</v>
      </c>
      <c r="G13" s="118">
        <f>E13*D13</f>
        <v>594802</v>
      </c>
      <c r="H13" s="37">
        <v>13</v>
      </c>
      <c r="I13" s="119">
        <f>H13*E13</f>
        <v>594802</v>
      </c>
      <c r="J13" s="43"/>
      <c r="K13" s="217">
        <f t="shared" ref="I13:K32" si="0">J13*G13</f>
        <v>0</v>
      </c>
      <c r="L13" s="39"/>
      <c r="M13" s="217">
        <f>L13*E13</f>
        <v>0</v>
      </c>
      <c r="N13" s="39"/>
      <c r="O13" s="217">
        <f>N13*E13</f>
        <v>0</v>
      </c>
    </row>
    <row r="14" spans="1:15" s="6" customFormat="1" x14ac:dyDescent="0.25">
      <c r="A14" s="20">
        <v>2</v>
      </c>
      <c r="B14" s="208" t="s">
        <v>50</v>
      </c>
      <c r="C14" s="27"/>
      <c r="D14" s="37">
        <v>1</v>
      </c>
      <c r="E14" s="222">
        <v>1192.8800000000001</v>
      </c>
      <c r="F14" s="63" t="s">
        <v>59</v>
      </c>
      <c r="G14" s="118">
        <f t="shared" ref="G14:G32" si="1">E14*D14</f>
        <v>1192.8800000000001</v>
      </c>
      <c r="H14" s="37">
        <v>1</v>
      </c>
      <c r="I14" s="119">
        <f t="shared" si="0"/>
        <v>1192.8800000000001</v>
      </c>
      <c r="J14" s="43"/>
      <c r="K14" s="217">
        <f t="shared" si="0"/>
        <v>0</v>
      </c>
      <c r="L14" s="39"/>
      <c r="M14" s="217">
        <f t="shared" ref="M14:M32" si="2">L14*E14</f>
        <v>0</v>
      </c>
      <c r="N14" s="43"/>
      <c r="O14" s="217">
        <f t="shared" ref="O14:O32" si="3">N14*E14</f>
        <v>0</v>
      </c>
    </row>
    <row r="15" spans="1:15" s="6" customFormat="1" x14ac:dyDescent="0.25">
      <c r="A15" s="20">
        <v>3</v>
      </c>
      <c r="B15" s="208" t="s">
        <v>30</v>
      </c>
      <c r="C15" s="27"/>
      <c r="D15" s="37">
        <v>1</v>
      </c>
      <c r="E15" s="222"/>
      <c r="F15" s="63" t="s">
        <v>59</v>
      </c>
      <c r="G15" s="118">
        <f t="shared" si="1"/>
        <v>0</v>
      </c>
      <c r="H15" s="37">
        <v>1</v>
      </c>
      <c r="I15" s="119">
        <f t="shared" si="0"/>
        <v>0</v>
      </c>
      <c r="J15" s="43"/>
      <c r="K15" s="217">
        <f t="shared" si="0"/>
        <v>0</v>
      </c>
      <c r="L15" s="39"/>
      <c r="M15" s="217">
        <f t="shared" si="2"/>
        <v>0</v>
      </c>
      <c r="N15" s="43"/>
      <c r="O15" s="217">
        <f t="shared" si="3"/>
        <v>0</v>
      </c>
    </row>
    <row r="16" spans="1:15" s="6" customFormat="1" x14ac:dyDescent="0.25">
      <c r="A16" s="20">
        <v>4</v>
      </c>
      <c r="B16" s="208" t="s">
        <v>291</v>
      </c>
      <c r="C16" s="27"/>
      <c r="D16" s="37">
        <v>15</v>
      </c>
      <c r="E16" s="222"/>
      <c r="F16" s="63" t="s">
        <v>59</v>
      </c>
      <c r="G16" s="118">
        <f t="shared" si="1"/>
        <v>0</v>
      </c>
      <c r="H16" s="37">
        <v>15</v>
      </c>
      <c r="I16" s="119">
        <f t="shared" si="0"/>
        <v>0</v>
      </c>
      <c r="J16" s="43"/>
      <c r="K16" s="217">
        <f t="shared" si="0"/>
        <v>0</v>
      </c>
      <c r="L16" s="39"/>
      <c r="M16" s="217">
        <f t="shared" si="2"/>
        <v>0</v>
      </c>
      <c r="N16" s="43"/>
      <c r="O16" s="217">
        <f t="shared" si="3"/>
        <v>0</v>
      </c>
    </row>
    <row r="17" spans="1:15" s="6" customFormat="1" x14ac:dyDescent="0.25">
      <c r="A17" s="20">
        <v>5</v>
      </c>
      <c r="B17" s="207" t="s">
        <v>62</v>
      </c>
      <c r="C17" s="26"/>
      <c r="D17" s="36">
        <v>1</v>
      </c>
      <c r="E17" s="77">
        <v>4000</v>
      </c>
      <c r="F17" s="63" t="s">
        <v>59</v>
      </c>
      <c r="G17" s="118">
        <f t="shared" si="1"/>
        <v>4000</v>
      </c>
      <c r="H17" s="36">
        <v>1</v>
      </c>
      <c r="I17" s="119">
        <f t="shared" si="0"/>
        <v>4000</v>
      </c>
      <c r="J17" s="43"/>
      <c r="K17" s="217">
        <f t="shared" si="0"/>
        <v>0</v>
      </c>
      <c r="L17" s="39"/>
      <c r="M17" s="217">
        <f t="shared" si="2"/>
        <v>0</v>
      </c>
      <c r="N17" s="43"/>
      <c r="O17" s="217">
        <f t="shared" si="3"/>
        <v>0</v>
      </c>
    </row>
    <row r="18" spans="1:15" s="6" customFormat="1" x14ac:dyDescent="0.25">
      <c r="A18" s="20">
        <v>6</v>
      </c>
      <c r="B18" s="208" t="s">
        <v>292</v>
      </c>
      <c r="C18" s="27"/>
      <c r="D18" s="37">
        <v>1</v>
      </c>
      <c r="E18" s="222"/>
      <c r="F18" s="63" t="s">
        <v>59</v>
      </c>
      <c r="G18" s="118">
        <f t="shared" si="1"/>
        <v>0</v>
      </c>
      <c r="H18" s="37">
        <v>1</v>
      </c>
      <c r="I18" s="119">
        <f t="shared" si="0"/>
        <v>0</v>
      </c>
      <c r="J18" s="43"/>
      <c r="K18" s="217">
        <f t="shared" si="0"/>
        <v>0</v>
      </c>
      <c r="L18" s="39"/>
      <c r="M18" s="217">
        <f t="shared" si="2"/>
        <v>0</v>
      </c>
      <c r="N18" s="43"/>
      <c r="O18" s="217">
        <f t="shared" si="3"/>
        <v>0</v>
      </c>
    </row>
    <row r="19" spans="1:15" s="6" customFormat="1" x14ac:dyDescent="0.25">
      <c r="A19" s="20">
        <v>7</v>
      </c>
      <c r="B19" s="208" t="s">
        <v>293</v>
      </c>
      <c r="C19" s="27"/>
      <c r="D19" s="37">
        <v>1</v>
      </c>
      <c r="E19" s="222"/>
      <c r="F19" s="63" t="s">
        <v>29</v>
      </c>
      <c r="G19" s="118">
        <f t="shared" si="1"/>
        <v>0</v>
      </c>
      <c r="H19" s="37">
        <v>1</v>
      </c>
      <c r="I19" s="119">
        <f t="shared" si="0"/>
        <v>0</v>
      </c>
      <c r="J19" s="43"/>
      <c r="K19" s="217">
        <f t="shared" si="0"/>
        <v>0</v>
      </c>
      <c r="L19" s="39"/>
      <c r="M19" s="217">
        <f t="shared" si="2"/>
        <v>0</v>
      </c>
      <c r="N19" s="43"/>
      <c r="O19" s="217">
        <f t="shared" si="3"/>
        <v>0</v>
      </c>
    </row>
    <row r="20" spans="1:15" s="6" customFormat="1" x14ac:dyDescent="0.25">
      <c r="A20" s="20">
        <v>8</v>
      </c>
      <c r="B20" s="208" t="s">
        <v>294</v>
      </c>
      <c r="C20" s="27"/>
      <c r="D20" s="37">
        <v>1</v>
      </c>
      <c r="E20" s="222"/>
      <c r="F20" s="63" t="s">
        <v>29</v>
      </c>
      <c r="G20" s="118">
        <f t="shared" si="1"/>
        <v>0</v>
      </c>
      <c r="H20" s="37">
        <v>1</v>
      </c>
      <c r="I20" s="119">
        <f t="shared" si="0"/>
        <v>0</v>
      </c>
      <c r="J20" s="43"/>
      <c r="K20" s="217">
        <f t="shared" si="0"/>
        <v>0</v>
      </c>
      <c r="L20" s="39"/>
      <c r="M20" s="217">
        <f t="shared" si="2"/>
        <v>0</v>
      </c>
      <c r="N20" s="43"/>
      <c r="O20" s="217">
        <f t="shared" si="3"/>
        <v>0</v>
      </c>
    </row>
    <row r="21" spans="1:15" s="5" customFormat="1" x14ac:dyDescent="0.25">
      <c r="A21" s="20">
        <v>9</v>
      </c>
      <c r="B21" s="208" t="s">
        <v>295</v>
      </c>
      <c r="C21" s="26"/>
      <c r="D21" s="36">
        <v>1</v>
      </c>
      <c r="E21" s="223">
        <v>30000</v>
      </c>
      <c r="F21" s="63" t="s">
        <v>59</v>
      </c>
      <c r="G21" s="118">
        <f t="shared" si="1"/>
        <v>30000</v>
      </c>
      <c r="H21" s="36">
        <v>1</v>
      </c>
      <c r="I21" s="119">
        <f t="shared" si="0"/>
        <v>30000</v>
      </c>
      <c r="J21" s="41"/>
      <c r="K21" s="217">
        <f t="shared" si="0"/>
        <v>0</v>
      </c>
      <c r="L21" s="52"/>
      <c r="M21" s="217">
        <f t="shared" si="2"/>
        <v>0</v>
      </c>
      <c r="N21" s="58"/>
      <c r="O21" s="217">
        <f t="shared" si="3"/>
        <v>0</v>
      </c>
    </row>
    <row r="22" spans="1:15" s="5" customFormat="1" ht="13.9" customHeight="1" x14ac:dyDescent="0.25">
      <c r="A22" s="20">
        <v>10</v>
      </c>
      <c r="B22" s="208" t="s">
        <v>43</v>
      </c>
      <c r="C22" s="27"/>
      <c r="D22" s="37">
        <v>100</v>
      </c>
      <c r="E22" s="222">
        <v>262.60000000000002</v>
      </c>
      <c r="F22" s="63" t="s">
        <v>29</v>
      </c>
      <c r="G22" s="118">
        <f t="shared" si="1"/>
        <v>26260.000000000004</v>
      </c>
      <c r="H22" s="37">
        <v>100</v>
      </c>
      <c r="I22" s="119">
        <f t="shared" si="0"/>
        <v>26260.000000000004</v>
      </c>
      <c r="J22" s="43"/>
      <c r="K22" s="217">
        <f t="shared" si="0"/>
        <v>0</v>
      </c>
      <c r="L22" s="39"/>
      <c r="M22" s="217">
        <f t="shared" si="2"/>
        <v>0</v>
      </c>
      <c r="N22" s="59"/>
      <c r="O22" s="217">
        <f t="shared" si="3"/>
        <v>0</v>
      </c>
    </row>
    <row r="23" spans="1:15" s="6" customFormat="1" ht="13.9" customHeight="1" x14ac:dyDescent="0.25">
      <c r="A23" s="20">
        <v>11</v>
      </c>
      <c r="B23" s="31" t="s">
        <v>296</v>
      </c>
      <c r="C23" s="27"/>
      <c r="D23" s="37">
        <v>12</v>
      </c>
      <c r="E23" s="222"/>
      <c r="F23" s="63" t="s">
        <v>29</v>
      </c>
      <c r="G23" s="118">
        <f t="shared" si="1"/>
        <v>0</v>
      </c>
      <c r="H23" s="37">
        <v>12</v>
      </c>
      <c r="I23" s="119">
        <f t="shared" si="0"/>
        <v>0</v>
      </c>
      <c r="J23" s="43"/>
      <c r="K23" s="217">
        <f t="shared" si="0"/>
        <v>0</v>
      </c>
      <c r="L23" s="39"/>
      <c r="M23" s="217">
        <f t="shared" si="2"/>
        <v>0</v>
      </c>
      <c r="N23" s="43"/>
      <c r="O23" s="217">
        <f t="shared" si="3"/>
        <v>0</v>
      </c>
    </row>
    <row r="24" spans="1:15" s="6" customFormat="1" ht="13.9" customHeight="1" x14ac:dyDescent="0.25">
      <c r="A24" s="20">
        <v>12</v>
      </c>
      <c r="B24" s="31" t="s">
        <v>297</v>
      </c>
      <c r="C24" s="27"/>
      <c r="D24" s="37">
        <v>1</v>
      </c>
      <c r="E24" s="222"/>
      <c r="F24" s="63"/>
      <c r="G24" s="118">
        <f t="shared" si="1"/>
        <v>0</v>
      </c>
      <c r="H24" s="37">
        <v>1</v>
      </c>
      <c r="I24" s="119">
        <f t="shared" si="0"/>
        <v>0</v>
      </c>
      <c r="J24" s="43"/>
      <c r="K24" s="217">
        <f t="shared" si="0"/>
        <v>0</v>
      </c>
      <c r="L24" s="39"/>
      <c r="M24" s="217">
        <f t="shared" si="2"/>
        <v>0</v>
      </c>
      <c r="N24" s="43"/>
      <c r="O24" s="217">
        <f t="shared" si="3"/>
        <v>0</v>
      </c>
    </row>
    <row r="25" spans="1:15" s="6" customFormat="1" ht="13.9" customHeight="1" x14ac:dyDescent="0.25">
      <c r="A25" s="20">
        <v>13</v>
      </c>
      <c r="B25" s="31" t="s">
        <v>122</v>
      </c>
      <c r="C25" s="27"/>
      <c r="D25" s="37">
        <v>1</v>
      </c>
      <c r="E25" s="222"/>
      <c r="F25" s="63"/>
      <c r="G25" s="118">
        <f t="shared" si="1"/>
        <v>0</v>
      </c>
      <c r="H25" s="37">
        <v>1</v>
      </c>
      <c r="I25" s="119">
        <f t="shared" si="0"/>
        <v>0</v>
      </c>
      <c r="J25" s="43"/>
      <c r="K25" s="217">
        <f t="shared" si="0"/>
        <v>0</v>
      </c>
      <c r="L25" s="39"/>
      <c r="M25" s="217">
        <f t="shared" si="2"/>
        <v>0</v>
      </c>
      <c r="N25" s="43"/>
      <c r="O25" s="217">
        <f t="shared" si="3"/>
        <v>0</v>
      </c>
    </row>
    <row r="26" spans="1:15" s="6" customFormat="1" x14ac:dyDescent="0.25">
      <c r="A26" s="20">
        <v>14</v>
      </c>
      <c r="B26" s="31" t="s">
        <v>139</v>
      </c>
      <c r="C26" s="27"/>
      <c r="D26" s="37">
        <v>1</v>
      </c>
      <c r="E26" s="222"/>
      <c r="F26" s="63"/>
      <c r="G26" s="118">
        <f t="shared" si="1"/>
        <v>0</v>
      </c>
      <c r="H26" s="37">
        <v>1</v>
      </c>
      <c r="I26" s="119">
        <f t="shared" si="0"/>
        <v>0</v>
      </c>
      <c r="J26" s="43"/>
      <c r="K26" s="217">
        <f t="shared" si="0"/>
        <v>0</v>
      </c>
      <c r="L26" s="39"/>
      <c r="M26" s="217">
        <f t="shared" si="2"/>
        <v>0</v>
      </c>
      <c r="N26" s="43"/>
      <c r="O26" s="217">
        <f t="shared" si="3"/>
        <v>0</v>
      </c>
    </row>
    <row r="27" spans="1:15" s="6" customFormat="1" ht="13.9" customHeight="1" x14ac:dyDescent="0.25">
      <c r="A27" s="20">
        <v>15</v>
      </c>
      <c r="B27" s="31" t="s">
        <v>298</v>
      </c>
      <c r="C27" s="27"/>
      <c r="D27" s="37">
        <v>1</v>
      </c>
      <c r="E27" s="222">
        <v>20000</v>
      </c>
      <c r="F27" s="63"/>
      <c r="G27" s="118">
        <f t="shared" si="1"/>
        <v>20000</v>
      </c>
      <c r="H27" s="37">
        <v>1</v>
      </c>
      <c r="I27" s="119">
        <f t="shared" si="0"/>
        <v>20000</v>
      </c>
      <c r="J27" s="43"/>
      <c r="K27" s="217">
        <f t="shared" si="0"/>
        <v>0</v>
      </c>
      <c r="L27" s="39"/>
      <c r="M27" s="217">
        <f t="shared" si="2"/>
        <v>0</v>
      </c>
      <c r="N27" s="43"/>
      <c r="O27" s="217">
        <f t="shared" si="3"/>
        <v>0</v>
      </c>
    </row>
    <row r="28" spans="1:15" s="6" customFormat="1" ht="13.9" customHeight="1" x14ac:dyDescent="0.25">
      <c r="A28" s="20">
        <v>16</v>
      </c>
      <c r="B28" s="31" t="s">
        <v>261</v>
      </c>
      <c r="C28" s="27"/>
      <c r="D28" s="37">
        <v>1</v>
      </c>
      <c r="E28" s="76">
        <v>800</v>
      </c>
      <c r="F28" s="63"/>
      <c r="G28" s="118">
        <f t="shared" si="1"/>
        <v>800</v>
      </c>
      <c r="H28" s="37">
        <v>1</v>
      </c>
      <c r="I28" s="119">
        <f t="shared" si="0"/>
        <v>800</v>
      </c>
      <c r="J28" s="43"/>
      <c r="K28" s="217">
        <f t="shared" si="0"/>
        <v>0</v>
      </c>
      <c r="L28" s="39"/>
      <c r="M28" s="217">
        <f t="shared" si="2"/>
        <v>0</v>
      </c>
      <c r="N28" s="43"/>
      <c r="O28" s="217">
        <f t="shared" si="3"/>
        <v>0</v>
      </c>
    </row>
    <row r="29" spans="1:15" s="6" customFormat="1" ht="13.9" customHeight="1" x14ac:dyDescent="0.25">
      <c r="A29" s="20">
        <v>17</v>
      </c>
      <c r="B29" s="209" t="s">
        <v>299</v>
      </c>
      <c r="C29" s="27"/>
      <c r="D29" s="37">
        <v>1</v>
      </c>
      <c r="E29" s="222"/>
      <c r="F29" s="63"/>
      <c r="G29" s="118">
        <f t="shared" si="1"/>
        <v>0</v>
      </c>
      <c r="H29" s="37">
        <v>1</v>
      </c>
      <c r="I29" s="119">
        <f t="shared" si="0"/>
        <v>0</v>
      </c>
      <c r="J29" s="43"/>
      <c r="K29" s="217">
        <f t="shared" si="0"/>
        <v>0</v>
      </c>
      <c r="L29" s="39"/>
      <c r="M29" s="217">
        <f t="shared" si="2"/>
        <v>0</v>
      </c>
      <c r="N29" s="43"/>
      <c r="O29" s="217">
        <f t="shared" si="3"/>
        <v>0</v>
      </c>
    </row>
    <row r="30" spans="1:15" s="6" customFormat="1" ht="13.9" customHeight="1" x14ac:dyDescent="0.25">
      <c r="A30" s="20">
        <v>18</v>
      </c>
      <c r="B30" s="31" t="s">
        <v>450</v>
      </c>
      <c r="C30" s="27"/>
      <c r="D30" s="37">
        <v>1</v>
      </c>
      <c r="E30" s="222"/>
      <c r="F30" s="63"/>
      <c r="G30" s="118">
        <f t="shared" si="1"/>
        <v>0</v>
      </c>
      <c r="H30" s="37">
        <v>1</v>
      </c>
      <c r="I30" s="119">
        <f t="shared" si="0"/>
        <v>0</v>
      </c>
      <c r="J30" s="43"/>
      <c r="K30" s="217">
        <f t="shared" si="0"/>
        <v>0</v>
      </c>
      <c r="L30" s="39"/>
      <c r="M30" s="217">
        <f t="shared" si="2"/>
        <v>0</v>
      </c>
      <c r="N30" s="43"/>
      <c r="O30" s="217">
        <f t="shared" si="3"/>
        <v>0</v>
      </c>
    </row>
    <row r="31" spans="1:15" s="6" customFormat="1" x14ac:dyDescent="0.25">
      <c r="A31" s="20">
        <v>19</v>
      </c>
      <c r="B31" s="208" t="s">
        <v>451</v>
      </c>
      <c r="C31" s="27"/>
      <c r="D31" s="37">
        <v>12</v>
      </c>
      <c r="E31" s="222"/>
      <c r="F31" s="63" t="s">
        <v>267</v>
      </c>
      <c r="G31" s="118">
        <f t="shared" si="1"/>
        <v>0</v>
      </c>
      <c r="H31" s="37"/>
      <c r="I31" s="119">
        <f t="shared" si="0"/>
        <v>0</v>
      </c>
      <c r="J31" s="43"/>
      <c r="K31" s="217">
        <f t="shared" si="0"/>
        <v>0</v>
      </c>
      <c r="L31" s="39"/>
      <c r="M31" s="217">
        <f t="shared" si="2"/>
        <v>0</v>
      </c>
      <c r="N31" s="43"/>
      <c r="O31" s="217">
        <f t="shared" si="3"/>
        <v>0</v>
      </c>
    </row>
    <row r="32" spans="1:15" s="6" customFormat="1" ht="13.9" customHeight="1" x14ac:dyDescent="0.25">
      <c r="A32" s="20">
        <v>20</v>
      </c>
      <c r="B32" s="31" t="s">
        <v>452</v>
      </c>
      <c r="C32" s="27"/>
      <c r="D32" s="37">
        <v>12</v>
      </c>
      <c r="E32" s="76"/>
      <c r="F32" s="63" t="s">
        <v>267</v>
      </c>
      <c r="G32" s="118">
        <f t="shared" si="1"/>
        <v>0</v>
      </c>
      <c r="H32" s="37"/>
      <c r="I32" s="119">
        <f t="shared" si="0"/>
        <v>0</v>
      </c>
      <c r="J32" s="43"/>
      <c r="K32" s="217">
        <f t="shared" si="0"/>
        <v>0</v>
      </c>
      <c r="L32" s="39"/>
      <c r="M32" s="217">
        <f t="shared" si="2"/>
        <v>0</v>
      </c>
      <c r="N32" s="43"/>
      <c r="O32" s="217">
        <f t="shared" si="3"/>
        <v>0</v>
      </c>
    </row>
    <row r="33" spans="1:15" s="6" customFormat="1" ht="13.5" thickBot="1" x14ac:dyDescent="0.3">
      <c r="A33" s="22"/>
      <c r="B33" s="32" t="s">
        <v>4</v>
      </c>
      <c r="C33" s="28"/>
      <c r="D33" s="38"/>
      <c r="E33" s="180"/>
      <c r="F33" s="64"/>
      <c r="G33" s="79">
        <f>SUM(G13:G32)</f>
        <v>677054.88</v>
      </c>
      <c r="H33" s="40"/>
      <c r="I33" s="79">
        <f>SUM(I13:I32)</f>
        <v>677054.88</v>
      </c>
      <c r="J33" s="55"/>
      <c r="K33" s="79">
        <f>SUM(K22:K32)</f>
        <v>0</v>
      </c>
      <c r="L33" s="40"/>
      <c r="M33" s="79">
        <f>SUM(M22:M32)</f>
        <v>0</v>
      </c>
      <c r="N33" s="55"/>
      <c r="O33" s="79">
        <f>SUM(O22:O32)</f>
        <v>0</v>
      </c>
    </row>
    <row r="34" spans="1:15" s="6" customFormat="1" ht="13.5" thickTop="1" x14ac:dyDescent="0.25">
      <c r="A34" s="7" t="s">
        <v>5</v>
      </c>
      <c r="B34" s="8"/>
      <c r="C34" s="197"/>
      <c r="D34" s="8" t="s">
        <v>6</v>
      </c>
      <c r="E34" s="181"/>
      <c r="F34" s="61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182"/>
      <c r="F35" s="65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182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G37" s="99"/>
      <c r="I37" s="10"/>
    </row>
    <row r="38" spans="1:15" s="5" customFormat="1" x14ac:dyDescent="0.25">
      <c r="A38" s="496" t="s">
        <v>135</v>
      </c>
      <c r="B38" s="496"/>
      <c r="C38" s="198"/>
      <c r="D38" s="494" t="s">
        <v>9</v>
      </c>
      <c r="E38" s="494"/>
      <c r="F38" s="494"/>
      <c r="H38" s="494" t="s">
        <v>10</v>
      </c>
      <c r="I38" s="494"/>
      <c r="J38" s="494"/>
      <c r="M38" s="494" t="s">
        <v>24</v>
      </c>
      <c r="N38" s="494"/>
      <c r="O38" s="494"/>
    </row>
    <row r="39" spans="1:15" s="12" customFormat="1" x14ac:dyDescent="0.25">
      <c r="A39" s="497" t="s">
        <v>11</v>
      </c>
      <c r="B39" s="497"/>
      <c r="C39" s="196"/>
      <c r="D39" s="495" t="s">
        <v>12</v>
      </c>
      <c r="E39" s="495"/>
      <c r="F39" s="495"/>
      <c r="H39" s="495" t="s">
        <v>13</v>
      </c>
      <c r="I39" s="495"/>
      <c r="J39" s="495"/>
      <c r="M39" s="495" t="s">
        <v>25</v>
      </c>
      <c r="N39" s="495"/>
      <c r="O39" s="495"/>
    </row>
  </sheetData>
  <sortState ref="B13:B30">
    <sortCondition ref="B13"/>
  </sortState>
  <mergeCells count="26"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88"/>
  <sheetViews>
    <sheetView view="pageLayout" topLeftCell="A43" zoomScale="85" zoomScaleNormal="100" zoomScalePageLayoutView="85" workbookViewId="0">
      <selection activeCell="K25" sqref="K25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182" customWidth="1"/>
    <col min="6" max="6" width="9" style="65" customWidth="1"/>
    <col min="7" max="7" width="11.85546875" style="7" customWidth="1"/>
    <col min="8" max="8" width="6.7109375" style="4" customWidth="1"/>
    <col min="9" max="9" width="11.8554687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22"/>
      <c r="D3" s="122"/>
      <c r="E3" s="173"/>
      <c r="F3" s="60"/>
      <c r="H3" s="122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496"/>
      <c r="H4" s="121"/>
      <c r="I4" s="8"/>
    </row>
    <row r="5" spans="1:15" s="5" customFormat="1" x14ac:dyDescent="0.25">
      <c r="A5" s="5" t="s">
        <v>15</v>
      </c>
      <c r="C5" s="508"/>
      <c r="D5" s="508"/>
      <c r="E5" s="508"/>
      <c r="F5" s="508"/>
      <c r="G5" s="508"/>
      <c r="H5" s="121"/>
      <c r="I5" s="121"/>
    </row>
    <row r="6" spans="1:15" s="5" customFormat="1" x14ac:dyDescent="0.25">
      <c r="A6" s="5" t="s">
        <v>16</v>
      </c>
      <c r="C6" s="508" t="s">
        <v>270</v>
      </c>
      <c r="D6" s="508"/>
      <c r="E6" s="508"/>
      <c r="F6" s="508"/>
      <c r="G6" s="508"/>
      <c r="H6" s="121"/>
      <c r="I6" s="121"/>
    </row>
    <row r="7" spans="1:15" s="5" customFormat="1" x14ac:dyDescent="0.25">
      <c r="A7" s="5" t="s">
        <v>17</v>
      </c>
      <c r="C7" s="508"/>
      <c r="D7" s="508"/>
      <c r="E7" s="508"/>
      <c r="F7" s="508"/>
      <c r="G7" s="508"/>
      <c r="H7" s="121"/>
      <c r="I7" s="121"/>
    </row>
    <row r="8" spans="1:15" s="5" customFormat="1" ht="13.5" thickBot="1" x14ac:dyDescent="0.3">
      <c r="C8" s="121"/>
      <c r="D8" s="121"/>
      <c r="E8" s="175"/>
      <c r="F8" s="61"/>
      <c r="G8" s="121"/>
      <c r="H8" s="121"/>
      <c r="I8" s="121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23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">
      <c r="A13" s="20"/>
      <c r="B13" s="285" t="s">
        <v>304</v>
      </c>
      <c r="C13" s="88"/>
      <c r="D13" s="36"/>
      <c r="E13" s="77"/>
      <c r="F13" s="63"/>
      <c r="G13" s="84"/>
      <c r="H13" s="26"/>
      <c r="I13" s="85"/>
      <c r="J13" s="43"/>
      <c r="K13" s="46"/>
      <c r="L13" s="39"/>
      <c r="M13" s="50"/>
      <c r="N13" s="59"/>
      <c r="O13" s="16"/>
    </row>
    <row r="14" spans="1:15" s="6" customFormat="1" x14ac:dyDescent="0.2">
      <c r="A14" s="20">
        <v>1</v>
      </c>
      <c r="B14" s="284" t="s">
        <v>305</v>
      </c>
      <c r="C14" s="287"/>
      <c r="D14" s="303">
        <f>H14+J14+L14+N14</f>
        <v>1</v>
      </c>
      <c r="E14" s="289" t="s">
        <v>3</v>
      </c>
      <c r="F14" s="229">
        <v>10400</v>
      </c>
      <c r="G14" s="84">
        <f>F14*D14</f>
        <v>10400</v>
      </c>
      <c r="H14" s="26">
        <v>1</v>
      </c>
      <c r="I14" s="85">
        <f>H14*F14</f>
        <v>10400</v>
      </c>
      <c r="J14" s="43"/>
      <c r="K14" s="85">
        <f t="shared" ref="K14:K63" si="0">J14*F14</f>
        <v>0</v>
      </c>
      <c r="L14" s="43"/>
      <c r="M14" s="85">
        <f>L14*F14</f>
        <v>0</v>
      </c>
      <c r="N14" s="43"/>
      <c r="O14" s="98">
        <f t="shared" ref="O14:O38" si="1">N14*F14</f>
        <v>0</v>
      </c>
    </row>
    <row r="15" spans="1:15" s="6" customFormat="1" ht="14.25" customHeight="1" x14ac:dyDescent="0.2">
      <c r="A15" s="20">
        <v>2</v>
      </c>
      <c r="B15" s="286" t="s">
        <v>306</v>
      </c>
      <c r="C15" s="287"/>
      <c r="D15" s="303">
        <f t="shared" ref="D15:D63" si="2">H15+J15+L15+N15</f>
        <v>1</v>
      </c>
      <c r="E15" s="289" t="s">
        <v>31</v>
      </c>
      <c r="F15" s="229">
        <v>10000</v>
      </c>
      <c r="G15" s="84">
        <f t="shared" ref="G15:G65" si="3">F15*D15</f>
        <v>10000</v>
      </c>
      <c r="H15" s="26">
        <v>1</v>
      </c>
      <c r="I15" s="85">
        <f>H15*F15</f>
        <v>10000</v>
      </c>
      <c r="J15" s="43"/>
      <c r="K15" s="85">
        <f t="shared" si="0"/>
        <v>0</v>
      </c>
      <c r="L15" s="43"/>
      <c r="M15" s="85">
        <f t="shared" ref="M15:M63" si="4">L15*F15</f>
        <v>0</v>
      </c>
      <c r="N15" s="43"/>
      <c r="O15" s="98">
        <f t="shared" si="1"/>
        <v>0</v>
      </c>
    </row>
    <row r="16" spans="1:15" s="6" customFormat="1" x14ac:dyDescent="0.2">
      <c r="A16" s="20">
        <v>3</v>
      </c>
      <c r="B16" s="284" t="s">
        <v>307</v>
      </c>
      <c r="C16" s="287"/>
      <c r="D16" s="303">
        <f t="shared" si="2"/>
        <v>2</v>
      </c>
      <c r="E16" s="289" t="s">
        <v>31</v>
      </c>
      <c r="F16" s="229"/>
      <c r="G16" s="84">
        <f t="shared" si="3"/>
        <v>0</v>
      </c>
      <c r="H16" s="26">
        <v>2</v>
      </c>
      <c r="I16" s="85">
        <f>H16*F16</f>
        <v>0</v>
      </c>
      <c r="J16" s="43"/>
      <c r="K16" s="85">
        <f t="shared" si="0"/>
        <v>0</v>
      </c>
      <c r="L16" s="43"/>
      <c r="M16" s="85">
        <f t="shared" si="4"/>
        <v>0</v>
      </c>
      <c r="N16" s="43"/>
      <c r="O16" s="98">
        <f t="shared" si="1"/>
        <v>0</v>
      </c>
    </row>
    <row r="17" spans="1:15" s="6" customFormat="1" x14ac:dyDescent="0.2">
      <c r="A17" s="20">
        <v>4</v>
      </c>
      <c r="B17" s="286" t="s">
        <v>308</v>
      </c>
      <c r="C17" s="287"/>
      <c r="D17" s="303">
        <f t="shared" si="2"/>
        <v>1</v>
      </c>
      <c r="E17" s="289" t="s">
        <v>31</v>
      </c>
      <c r="F17" s="229"/>
      <c r="G17" s="84">
        <f t="shared" si="3"/>
        <v>0</v>
      </c>
      <c r="H17" s="26">
        <v>1</v>
      </c>
      <c r="I17" s="85">
        <f>H17*F17</f>
        <v>0</v>
      </c>
      <c r="J17" s="43"/>
      <c r="K17" s="85">
        <f t="shared" si="0"/>
        <v>0</v>
      </c>
      <c r="L17" s="43"/>
      <c r="M17" s="85">
        <f t="shared" si="4"/>
        <v>0</v>
      </c>
      <c r="N17" s="43"/>
      <c r="O17" s="98">
        <f t="shared" si="1"/>
        <v>0</v>
      </c>
    </row>
    <row r="18" spans="1:15" s="6" customFormat="1" x14ac:dyDescent="0.2">
      <c r="A18" s="20"/>
      <c r="B18" s="285" t="s">
        <v>309</v>
      </c>
      <c r="C18" s="287"/>
      <c r="D18" s="303"/>
      <c r="E18" s="289"/>
      <c r="F18" s="229"/>
      <c r="G18" s="84">
        <f t="shared" si="3"/>
        <v>0</v>
      </c>
      <c r="H18" s="26"/>
      <c r="I18" s="85"/>
      <c r="J18" s="43"/>
      <c r="K18" s="85"/>
      <c r="L18" s="43"/>
      <c r="M18" s="85"/>
      <c r="N18" s="43"/>
      <c r="O18" s="98"/>
    </row>
    <row r="19" spans="1:15" s="6" customFormat="1" x14ac:dyDescent="0.2">
      <c r="A19" s="20">
        <v>5</v>
      </c>
      <c r="B19" s="284" t="s">
        <v>150</v>
      </c>
      <c r="C19" s="287"/>
      <c r="D19" s="303">
        <f t="shared" si="2"/>
        <v>10</v>
      </c>
      <c r="E19" s="289" t="s">
        <v>321</v>
      </c>
      <c r="F19" s="229">
        <v>4000</v>
      </c>
      <c r="G19" s="84">
        <f t="shared" si="3"/>
        <v>40000</v>
      </c>
      <c r="H19" s="26">
        <v>10</v>
      </c>
      <c r="I19" s="85">
        <f>H19*F19</f>
        <v>40000</v>
      </c>
      <c r="J19" s="43"/>
      <c r="K19" s="85">
        <f t="shared" si="0"/>
        <v>0</v>
      </c>
      <c r="L19" s="43"/>
      <c r="M19" s="85">
        <f t="shared" si="4"/>
        <v>0</v>
      </c>
      <c r="N19" s="43"/>
      <c r="O19" s="98">
        <f t="shared" si="1"/>
        <v>0</v>
      </c>
    </row>
    <row r="20" spans="1:15" s="6" customFormat="1" x14ac:dyDescent="0.2">
      <c r="A20" s="20">
        <v>6</v>
      </c>
      <c r="B20" s="284" t="s">
        <v>310</v>
      </c>
      <c r="C20" s="287"/>
      <c r="D20" s="303">
        <f t="shared" si="2"/>
        <v>10</v>
      </c>
      <c r="E20" s="289" t="s">
        <v>321</v>
      </c>
      <c r="F20" s="230">
        <v>262.60000000000002</v>
      </c>
      <c r="G20" s="84">
        <f t="shared" si="3"/>
        <v>2626</v>
      </c>
      <c r="H20" s="26">
        <v>10</v>
      </c>
      <c r="I20" s="85">
        <f>H20*F20</f>
        <v>2626</v>
      </c>
      <c r="J20" s="43"/>
      <c r="K20" s="85">
        <f t="shared" si="0"/>
        <v>0</v>
      </c>
      <c r="L20" s="43"/>
      <c r="M20" s="85">
        <f t="shared" si="4"/>
        <v>0</v>
      </c>
      <c r="N20" s="43"/>
      <c r="O20" s="98">
        <f t="shared" si="1"/>
        <v>0</v>
      </c>
    </row>
    <row r="21" spans="1:15" s="6" customFormat="1" x14ac:dyDescent="0.2">
      <c r="A21" s="20">
        <v>7</v>
      </c>
      <c r="B21" s="284" t="s">
        <v>64</v>
      </c>
      <c r="C21" s="287"/>
      <c r="D21" s="303">
        <f t="shared" si="2"/>
        <v>1</v>
      </c>
      <c r="E21" s="289" t="s">
        <v>31</v>
      </c>
      <c r="F21" s="229">
        <v>30000</v>
      </c>
      <c r="G21" s="84">
        <f t="shared" si="3"/>
        <v>30000</v>
      </c>
      <c r="H21" s="26">
        <v>1</v>
      </c>
      <c r="I21" s="85">
        <f>H21*F21</f>
        <v>30000</v>
      </c>
      <c r="J21" s="43"/>
      <c r="K21" s="85">
        <f t="shared" si="0"/>
        <v>0</v>
      </c>
      <c r="L21" s="43"/>
      <c r="M21" s="85">
        <f t="shared" si="4"/>
        <v>0</v>
      </c>
      <c r="N21" s="43"/>
      <c r="O21" s="98">
        <f t="shared" si="1"/>
        <v>0</v>
      </c>
    </row>
    <row r="22" spans="1:15" s="6" customFormat="1" ht="14.25" customHeight="1" x14ac:dyDescent="0.2">
      <c r="A22" s="20">
        <v>8</v>
      </c>
      <c r="B22" s="284" t="s">
        <v>311</v>
      </c>
      <c r="C22" s="287"/>
      <c r="D22" s="303">
        <f t="shared" si="2"/>
        <v>5</v>
      </c>
      <c r="E22" s="289" t="s">
        <v>321</v>
      </c>
      <c r="F22" s="229"/>
      <c r="G22" s="84">
        <f t="shared" si="3"/>
        <v>0</v>
      </c>
      <c r="H22" s="26">
        <v>5</v>
      </c>
      <c r="I22" s="85">
        <f>H22*F22</f>
        <v>0</v>
      </c>
      <c r="J22" s="43"/>
      <c r="K22" s="85">
        <f t="shared" si="0"/>
        <v>0</v>
      </c>
      <c r="L22" s="43"/>
      <c r="M22" s="85">
        <f t="shared" si="4"/>
        <v>0</v>
      </c>
      <c r="N22" s="43"/>
      <c r="O22" s="98">
        <f t="shared" si="1"/>
        <v>0</v>
      </c>
    </row>
    <row r="23" spans="1:15" s="6" customFormat="1" x14ac:dyDescent="0.2">
      <c r="A23" s="20"/>
      <c r="B23" s="285" t="s">
        <v>312</v>
      </c>
      <c r="C23" s="287"/>
      <c r="D23" s="303"/>
      <c r="E23" s="290"/>
      <c r="F23" s="231"/>
      <c r="G23" s="84">
        <f t="shared" si="3"/>
        <v>0</v>
      </c>
      <c r="H23" s="26"/>
      <c r="I23" s="85"/>
      <c r="J23" s="43"/>
      <c r="K23" s="85"/>
      <c r="L23" s="43"/>
      <c r="M23" s="85"/>
      <c r="N23" s="43"/>
      <c r="O23" s="98"/>
    </row>
    <row r="24" spans="1:15" s="6" customFormat="1" x14ac:dyDescent="0.2">
      <c r="A24" s="20">
        <v>9</v>
      </c>
      <c r="B24" s="284" t="s">
        <v>313</v>
      </c>
      <c r="C24" s="287"/>
      <c r="D24" s="303">
        <f t="shared" si="2"/>
        <v>1</v>
      </c>
      <c r="E24" s="289" t="s">
        <v>321</v>
      </c>
      <c r="F24" s="232">
        <v>10000</v>
      </c>
      <c r="G24" s="84">
        <f t="shared" si="3"/>
        <v>10000</v>
      </c>
      <c r="H24" s="26">
        <v>1</v>
      </c>
      <c r="I24" s="85">
        <f>H24*F24</f>
        <v>10000</v>
      </c>
      <c r="J24" s="43"/>
      <c r="K24" s="85">
        <f t="shared" si="0"/>
        <v>0</v>
      </c>
      <c r="L24" s="43"/>
      <c r="M24" s="85">
        <f t="shared" si="4"/>
        <v>0</v>
      </c>
      <c r="N24" s="43"/>
      <c r="O24" s="98">
        <f t="shared" si="1"/>
        <v>0</v>
      </c>
    </row>
    <row r="25" spans="1:15" s="6" customFormat="1" ht="102" x14ac:dyDescent="0.2">
      <c r="A25" s="20">
        <v>10</v>
      </c>
      <c r="B25" s="288" t="s">
        <v>314</v>
      </c>
      <c r="C25" s="287"/>
      <c r="D25" s="307">
        <f t="shared" si="2"/>
        <v>1</v>
      </c>
      <c r="E25" s="308" t="s">
        <v>31</v>
      </c>
      <c r="F25" s="309">
        <v>45754</v>
      </c>
      <c r="G25" s="84">
        <f t="shared" si="3"/>
        <v>45754</v>
      </c>
      <c r="H25" s="26">
        <v>1</v>
      </c>
      <c r="I25" s="85">
        <f>H25*F25</f>
        <v>45754</v>
      </c>
      <c r="J25" s="43"/>
      <c r="K25" s="85">
        <f t="shared" si="0"/>
        <v>0</v>
      </c>
      <c r="L25" s="43"/>
      <c r="M25" s="85">
        <f t="shared" si="4"/>
        <v>0</v>
      </c>
      <c r="N25" s="43"/>
      <c r="O25" s="98">
        <f t="shared" si="1"/>
        <v>0</v>
      </c>
    </row>
    <row r="26" spans="1:15" s="6" customFormat="1" x14ac:dyDescent="0.2">
      <c r="A26" s="20"/>
      <c r="B26" s="288"/>
      <c r="C26" s="287"/>
      <c r="D26" s="307"/>
      <c r="E26" s="308"/>
      <c r="F26" s="309"/>
      <c r="G26" s="84"/>
      <c r="H26" s="26"/>
      <c r="I26" s="85"/>
      <c r="J26" s="43"/>
      <c r="K26" s="85"/>
      <c r="L26" s="43"/>
      <c r="M26" s="85"/>
      <c r="N26" s="43"/>
      <c r="O26" s="98"/>
    </row>
    <row r="27" spans="1:15" s="6" customFormat="1" x14ac:dyDescent="0.2">
      <c r="A27" s="20"/>
      <c r="B27" s="488" t="s">
        <v>605</v>
      </c>
      <c r="C27" s="287"/>
      <c r="D27" s="307"/>
      <c r="E27" s="308"/>
      <c r="F27" s="309"/>
      <c r="G27" s="84">
        <f>SUM(G14:G26)</f>
        <v>148780</v>
      </c>
      <c r="H27" s="26"/>
      <c r="I27" s="85">
        <f>SUM(I14:I25)</f>
        <v>148780</v>
      </c>
      <c r="J27" s="43"/>
      <c r="K27" s="85"/>
      <c r="L27" s="43"/>
      <c r="M27" s="85"/>
      <c r="N27" s="43"/>
      <c r="O27" s="98"/>
    </row>
    <row r="28" spans="1:15" s="6" customFormat="1" x14ac:dyDescent="0.25">
      <c r="A28" s="7" t="s">
        <v>5</v>
      </c>
      <c r="B28" s="8"/>
      <c r="C28" s="453"/>
      <c r="D28" s="8" t="s">
        <v>6</v>
      </c>
      <c r="E28" s="181"/>
      <c r="F28" s="61"/>
      <c r="G28" s="8"/>
      <c r="H28" s="453"/>
      <c r="I28" s="9"/>
      <c r="J28" s="8"/>
      <c r="K28" s="9"/>
      <c r="M28" s="7" t="s">
        <v>7</v>
      </c>
      <c r="N28" s="8"/>
      <c r="O28" s="7"/>
    </row>
    <row r="29" spans="1:15" s="6" customFormat="1" x14ac:dyDescent="0.25">
      <c r="A29" s="7"/>
      <c r="B29" s="7"/>
      <c r="C29" s="4"/>
      <c r="D29" s="7" t="s">
        <v>8</v>
      </c>
      <c r="E29" s="182"/>
      <c r="F29" s="65"/>
      <c r="G29" s="7"/>
      <c r="H29" s="4"/>
      <c r="I29" s="10"/>
      <c r="J29" s="7"/>
      <c r="K29" s="7"/>
      <c r="L29" s="7"/>
      <c r="M29" s="7"/>
      <c r="N29" s="7"/>
      <c r="O29" s="7"/>
    </row>
    <row r="30" spans="1:15" s="6" customFormat="1" x14ac:dyDescent="0.25">
      <c r="A30" s="7"/>
      <c r="B30" s="7"/>
      <c r="C30" s="4"/>
      <c r="D30" s="4"/>
      <c r="E30" s="182"/>
      <c r="F30" s="65"/>
      <c r="G30" s="7"/>
      <c r="H30" s="4"/>
      <c r="I30" s="10"/>
      <c r="J30" s="7"/>
      <c r="K30" s="99"/>
      <c r="L30" s="7"/>
      <c r="M30" s="7"/>
      <c r="N30" s="7"/>
      <c r="O30" s="7"/>
    </row>
    <row r="31" spans="1:15" s="6" customFormat="1" x14ac:dyDescent="0.25">
      <c r="A31" s="7"/>
      <c r="B31" s="7"/>
      <c r="C31" s="4"/>
      <c r="D31" s="4"/>
      <c r="E31" s="182"/>
      <c r="F31" s="65"/>
      <c r="G31" s="7"/>
      <c r="H31" s="4"/>
      <c r="I31" s="10"/>
      <c r="J31" s="7"/>
      <c r="K31" s="7"/>
      <c r="L31" s="7"/>
      <c r="M31" s="7"/>
      <c r="N31" s="7"/>
      <c r="O31" s="7"/>
    </row>
    <row r="32" spans="1:15" s="6" customFormat="1" x14ac:dyDescent="0.25">
      <c r="A32" s="496" t="s">
        <v>99</v>
      </c>
      <c r="B32" s="496"/>
      <c r="C32" s="454"/>
      <c r="D32" s="494" t="s">
        <v>9</v>
      </c>
      <c r="E32" s="494"/>
      <c r="F32" s="494"/>
      <c r="G32" s="5"/>
      <c r="H32" s="494" t="s">
        <v>10</v>
      </c>
      <c r="I32" s="494"/>
      <c r="J32" s="494"/>
      <c r="K32" s="5"/>
      <c r="L32" s="5"/>
      <c r="M32" s="494" t="s">
        <v>24</v>
      </c>
      <c r="N32" s="494"/>
      <c r="O32" s="494"/>
    </row>
    <row r="33" spans="1:15" s="6" customFormat="1" x14ac:dyDescent="0.25">
      <c r="A33" s="497" t="s">
        <v>11</v>
      </c>
      <c r="B33" s="497"/>
      <c r="C33" s="455"/>
      <c r="D33" s="495" t="s">
        <v>12</v>
      </c>
      <c r="E33" s="495"/>
      <c r="F33" s="495"/>
      <c r="G33" s="12"/>
      <c r="H33" s="495" t="s">
        <v>13</v>
      </c>
      <c r="I33" s="495"/>
      <c r="J33" s="495"/>
      <c r="K33" s="12"/>
      <c r="L33" s="12"/>
      <c r="M33" s="495" t="s">
        <v>25</v>
      </c>
      <c r="N33" s="495"/>
      <c r="O33" s="495"/>
    </row>
    <row r="34" spans="1:15" s="6" customFormat="1" x14ac:dyDescent="0.25">
      <c r="A34" s="456"/>
      <c r="B34" s="456"/>
      <c r="C34" s="455"/>
      <c r="D34" s="455"/>
      <c r="E34" s="455"/>
      <c r="F34" s="455"/>
      <c r="G34" s="12"/>
      <c r="H34" s="455"/>
      <c r="I34" s="455"/>
      <c r="J34" s="455"/>
      <c r="K34" s="12"/>
      <c r="L34" s="12"/>
      <c r="M34" s="455"/>
      <c r="N34" s="455"/>
      <c r="O34" s="455"/>
    </row>
    <row r="35" spans="1:15" s="6" customFormat="1" x14ac:dyDescent="0.25">
      <c r="A35" s="456"/>
      <c r="B35" s="456" t="s">
        <v>475</v>
      </c>
      <c r="C35" s="455"/>
      <c r="D35" s="455"/>
      <c r="E35" s="455"/>
      <c r="F35" s="455"/>
      <c r="G35" s="480">
        <f>G27</f>
        <v>148780</v>
      </c>
      <c r="H35" s="455"/>
      <c r="I35" s="481">
        <f>I27</f>
        <v>148780</v>
      </c>
      <c r="J35" s="455"/>
      <c r="K35" s="12"/>
      <c r="L35" s="12"/>
      <c r="M35" s="455"/>
      <c r="N35" s="455"/>
      <c r="O35" s="455"/>
    </row>
    <row r="36" spans="1:15" s="6" customFormat="1" ht="25.5" x14ac:dyDescent="0.2">
      <c r="A36" s="20">
        <v>11</v>
      </c>
      <c r="B36" s="288" t="s">
        <v>315</v>
      </c>
      <c r="C36" s="287"/>
      <c r="D36" s="307">
        <f t="shared" si="2"/>
        <v>1</v>
      </c>
      <c r="E36" s="308" t="s">
        <v>3</v>
      </c>
      <c r="F36" s="309"/>
      <c r="G36" s="84">
        <f t="shared" si="3"/>
        <v>0</v>
      </c>
      <c r="H36" s="26">
        <v>1</v>
      </c>
      <c r="I36" s="85">
        <f>H36*F36</f>
        <v>0</v>
      </c>
      <c r="J36" s="43"/>
      <c r="K36" s="85">
        <f t="shared" si="0"/>
        <v>0</v>
      </c>
      <c r="L36" s="43"/>
      <c r="M36" s="85">
        <f t="shared" si="4"/>
        <v>0</v>
      </c>
      <c r="N36" s="43"/>
      <c r="O36" s="98">
        <f t="shared" si="1"/>
        <v>0</v>
      </c>
    </row>
    <row r="37" spans="1:15" s="6" customFormat="1" ht="51" x14ac:dyDescent="0.2">
      <c r="A37" s="20">
        <v>12</v>
      </c>
      <c r="B37" s="288" t="s">
        <v>316</v>
      </c>
      <c r="C37" s="287"/>
      <c r="D37" s="307">
        <f t="shared" si="2"/>
        <v>1</v>
      </c>
      <c r="E37" s="308" t="s">
        <v>3</v>
      </c>
      <c r="F37" s="309">
        <v>10000</v>
      </c>
      <c r="G37" s="84">
        <f t="shared" si="3"/>
        <v>10000</v>
      </c>
      <c r="H37" s="26">
        <v>1</v>
      </c>
      <c r="I37" s="85">
        <f>H37*F37</f>
        <v>10000</v>
      </c>
      <c r="J37" s="43"/>
      <c r="K37" s="85">
        <f t="shared" si="0"/>
        <v>0</v>
      </c>
      <c r="L37" s="43"/>
      <c r="M37" s="85">
        <f t="shared" si="4"/>
        <v>0</v>
      </c>
      <c r="N37" s="43"/>
      <c r="O37" s="98">
        <f t="shared" si="1"/>
        <v>0</v>
      </c>
    </row>
    <row r="38" spans="1:15" s="6" customFormat="1" x14ac:dyDescent="0.2">
      <c r="A38" s="20">
        <v>13</v>
      </c>
      <c r="B38" s="284" t="s">
        <v>317</v>
      </c>
      <c r="C38" s="287"/>
      <c r="D38" s="303">
        <f t="shared" si="2"/>
        <v>1</v>
      </c>
      <c r="E38" s="289" t="s">
        <v>31</v>
      </c>
      <c r="F38" s="230"/>
      <c r="G38" s="84">
        <f t="shared" si="3"/>
        <v>0</v>
      </c>
      <c r="H38" s="26"/>
      <c r="I38" s="85">
        <f>H38*F38</f>
        <v>0</v>
      </c>
      <c r="J38" s="43">
        <v>1</v>
      </c>
      <c r="K38" s="85">
        <f>J38*F38</f>
        <v>0</v>
      </c>
      <c r="L38" s="43"/>
      <c r="M38" s="85">
        <f t="shared" si="4"/>
        <v>0</v>
      </c>
      <c r="N38" s="43"/>
      <c r="O38" s="98">
        <f t="shared" si="1"/>
        <v>0</v>
      </c>
    </row>
    <row r="39" spans="1:15" s="6" customFormat="1" x14ac:dyDescent="0.2">
      <c r="A39" s="172"/>
      <c r="B39" s="291" t="s">
        <v>318</v>
      </c>
      <c r="C39" s="292"/>
      <c r="D39" s="310"/>
      <c r="E39" s="293"/>
      <c r="F39" s="229"/>
      <c r="G39" s="200"/>
      <c r="H39" s="195"/>
      <c r="I39" s="201"/>
      <c r="J39" s="170"/>
      <c r="K39" s="201"/>
      <c r="L39" s="170"/>
      <c r="M39" s="201"/>
      <c r="N39" s="170"/>
      <c r="O39" s="312"/>
    </row>
    <row r="40" spans="1:15" s="6" customFormat="1" x14ac:dyDescent="0.2">
      <c r="A40" s="19"/>
      <c r="B40" s="294" t="s">
        <v>268</v>
      </c>
      <c r="C40" s="295"/>
      <c r="D40" s="311"/>
      <c r="E40" s="296"/>
      <c r="F40" s="297"/>
      <c r="G40" s="298"/>
      <c r="H40" s="25"/>
      <c r="I40" s="299"/>
      <c r="J40" s="41"/>
      <c r="K40" s="299"/>
      <c r="L40" s="41"/>
      <c r="M40" s="299"/>
      <c r="N40" s="41"/>
      <c r="O40" s="313"/>
    </row>
    <row r="41" spans="1:15" s="6" customFormat="1" x14ac:dyDescent="0.2">
      <c r="A41" s="20">
        <v>16</v>
      </c>
      <c r="B41" s="284" t="s">
        <v>206</v>
      </c>
      <c r="C41" s="287"/>
      <c r="D41" s="303">
        <f t="shared" si="2"/>
        <v>1</v>
      </c>
      <c r="E41" s="289" t="s">
        <v>31</v>
      </c>
      <c r="F41" s="230">
        <v>12000</v>
      </c>
      <c r="G41" s="84">
        <f t="shared" si="3"/>
        <v>12000</v>
      </c>
      <c r="H41" s="26">
        <v>1</v>
      </c>
      <c r="I41" s="85">
        <f>H41*F41</f>
        <v>12000</v>
      </c>
      <c r="J41" s="43"/>
      <c r="K41" s="85">
        <f t="shared" si="0"/>
        <v>0</v>
      </c>
      <c r="L41" s="43"/>
      <c r="M41" s="85">
        <f t="shared" si="4"/>
        <v>0</v>
      </c>
      <c r="N41" s="43"/>
      <c r="O41" s="98">
        <f t="shared" ref="O41:O43" si="5">N41*F41</f>
        <v>0</v>
      </c>
    </row>
    <row r="42" spans="1:15" s="6" customFormat="1" x14ac:dyDescent="0.2">
      <c r="A42" s="20">
        <v>17</v>
      </c>
      <c r="B42" s="284" t="s">
        <v>269</v>
      </c>
      <c r="C42" s="287"/>
      <c r="D42" s="303">
        <f t="shared" si="2"/>
        <v>1</v>
      </c>
      <c r="E42" s="289" t="s">
        <v>31</v>
      </c>
      <c r="F42" s="230">
        <v>8000</v>
      </c>
      <c r="G42" s="84">
        <f t="shared" si="3"/>
        <v>8000</v>
      </c>
      <c r="H42" s="26">
        <v>1</v>
      </c>
      <c r="I42" s="85">
        <f>H42*F42</f>
        <v>8000</v>
      </c>
      <c r="J42" s="43"/>
      <c r="K42" s="85">
        <f t="shared" si="0"/>
        <v>0</v>
      </c>
      <c r="L42" s="43"/>
      <c r="M42" s="85">
        <f t="shared" si="4"/>
        <v>0</v>
      </c>
      <c r="N42" s="43"/>
      <c r="O42" s="98">
        <f t="shared" si="5"/>
        <v>0</v>
      </c>
    </row>
    <row r="43" spans="1:15" s="6" customFormat="1" x14ac:dyDescent="0.2">
      <c r="A43" s="20">
        <v>18</v>
      </c>
      <c r="B43" s="284" t="s">
        <v>319</v>
      </c>
      <c r="C43" s="287"/>
      <c r="D43" s="303">
        <f t="shared" si="2"/>
        <v>1</v>
      </c>
      <c r="E43" s="289" t="s">
        <v>31</v>
      </c>
      <c r="F43" s="230"/>
      <c r="G43" s="84">
        <f t="shared" si="3"/>
        <v>0</v>
      </c>
      <c r="H43" s="26">
        <v>1</v>
      </c>
      <c r="I43" s="85">
        <f>H43*F43</f>
        <v>0</v>
      </c>
      <c r="J43" s="43"/>
      <c r="K43" s="85">
        <f t="shared" si="0"/>
        <v>0</v>
      </c>
      <c r="L43" s="43"/>
      <c r="M43" s="85">
        <f t="shared" si="4"/>
        <v>0</v>
      </c>
      <c r="N43" s="43"/>
      <c r="O43" s="98">
        <f t="shared" si="5"/>
        <v>0</v>
      </c>
    </row>
    <row r="44" spans="1:15" s="6" customFormat="1" x14ac:dyDescent="0.2">
      <c r="A44" s="20">
        <v>19</v>
      </c>
      <c r="B44" s="284" t="s">
        <v>320</v>
      </c>
      <c r="C44" s="287"/>
      <c r="D44" s="303">
        <f t="shared" si="2"/>
        <v>1</v>
      </c>
      <c r="E44" s="289" t="s">
        <v>31</v>
      </c>
      <c r="F44" s="230"/>
      <c r="G44" s="84">
        <f t="shared" si="3"/>
        <v>0</v>
      </c>
      <c r="H44" s="26">
        <v>1</v>
      </c>
      <c r="I44" s="85">
        <f>H44*F44</f>
        <v>0</v>
      </c>
      <c r="J44" s="43"/>
      <c r="K44" s="85">
        <f t="shared" si="0"/>
        <v>0</v>
      </c>
      <c r="L44" s="43"/>
      <c r="M44" s="85">
        <f t="shared" si="4"/>
        <v>0</v>
      </c>
      <c r="N44" s="43"/>
      <c r="O44" s="98">
        <f>N44*F44</f>
        <v>0</v>
      </c>
    </row>
    <row r="45" spans="1:15" s="6" customFormat="1" x14ac:dyDescent="0.2">
      <c r="A45" s="20"/>
      <c r="B45" s="285" t="s">
        <v>465</v>
      </c>
      <c r="C45" s="287"/>
      <c r="D45" s="304"/>
      <c r="E45" s="289"/>
      <c r="F45" s="230"/>
      <c r="G45" s="84">
        <f t="shared" si="3"/>
        <v>0</v>
      </c>
      <c r="H45" s="88"/>
      <c r="I45" s="85"/>
      <c r="J45" s="170"/>
      <c r="K45" s="85"/>
      <c r="L45" s="43"/>
      <c r="M45" s="85"/>
      <c r="N45" s="170"/>
      <c r="O45" s="98"/>
    </row>
    <row r="46" spans="1:15" s="6" customFormat="1" x14ac:dyDescent="0.2">
      <c r="A46" s="20">
        <v>20</v>
      </c>
      <c r="B46" s="300" t="s">
        <v>453</v>
      </c>
      <c r="C46" s="287"/>
      <c r="D46" s="304">
        <f t="shared" si="2"/>
        <v>5</v>
      </c>
      <c r="E46" s="305" t="s">
        <v>36</v>
      </c>
      <c r="F46" s="230"/>
      <c r="G46" s="84">
        <f t="shared" si="3"/>
        <v>0</v>
      </c>
      <c r="H46" s="216">
        <v>5</v>
      </c>
      <c r="I46" s="85">
        <f t="shared" ref="I46:I63" si="6">H46*F46</f>
        <v>0</v>
      </c>
      <c r="J46" s="302"/>
      <c r="K46" s="78">
        <f t="shared" si="0"/>
        <v>0</v>
      </c>
      <c r="L46" s="301"/>
      <c r="M46" s="85">
        <f t="shared" si="4"/>
        <v>0</v>
      </c>
      <c r="N46" s="302"/>
      <c r="O46" s="98">
        <f t="shared" ref="O46:O63" si="7">N46*F46</f>
        <v>0</v>
      </c>
    </row>
    <row r="47" spans="1:15" s="6" customFormat="1" x14ac:dyDescent="0.2">
      <c r="A47" s="20">
        <v>21</v>
      </c>
      <c r="B47" s="284" t="s">
        <v>454</v>
      </c>
      <c r="C47" s="287"/>
      <c r="D47" s="304">
        <f t="shared" si="2"/>
        <v>2</v>
      </c>
      <c r="E47" s="289" t="s">
        <v>31</v>
      </c>
      <c r="F47" s="230"/>
      <c r="G47" s="84">
        <f t="shared" si="3"/>
        <v>0</v>
      </c>
      <c r="H47" s="216">
        <v>2</v>
      </c>
      <c r="I47" s="85">
        <f t="shared" si="6"/>
        <v>0</v>
      </c>
      <c r="J47" s="302"/>
      <c r="K47" s="78">
        <f t="shared" si="0"/>
        <v>0</v>
      </c>
      <c r="L47" s="301"/>
      <c r="M47" s="85">
        <f t="shared" si="4"/>
        <v>0</v>
      </c>
      <c r="N47" s="302"/>
      <c r="O47" s="98">
        <f t="shared" si="7"/>
        <v>0</v>
      </c>
    </row>
    <row r="48" spans="1:15" s="6" customFormat="1" x14ac:dyDescent="0.2">
      <c r="A48" s="20">
        <v>22</v>
      </c>
      <c r="B48" s="284" t="s">
        <v>455</v>
      </c>
      <c r="C48" s="287"/>
      <c r="D48" s="304">
        <f t="shared" si="2"/>
        <v>1</v>
      </c>
      <c r="E48" s="289" t="s">
        <v>31</v>
      </c>
      <c r="F48" s="230"/>
      <c r="G48" s="84">
        <f t="shared" si="3"/>
        <v>0</v>
      </c>
      <c r="H48" s="216">
        <v>1</v>
      </c>
      <c r="I48" s="85">
        <f t="shared" si="6"/>
        <v>0</v>
      </c>
      <c r="J48" s="302"/>
      <c r="K48" s="78">
        <f t="shared" si="0"/>
        <v>0</v>
      </c>
      <c r="L48" s="301"/>
      <c r="M48" s="85">
        <f t="shared" si="4"/>
        <v>0</v>
      </c>
      <c r="N48" s="302"/>
      <c r="O48" s="98">
        <f t="shared" si="7"/>
        <v>0</v>
      </c>
    </row>
    <row r="49" spans="1:15" s="6" customFormat="1" x14ac:dyDescent="0.2">
      <c r="A49" s="20">
        <v>23</v>
      </c>
      <c r="B49" s="284" t="s">
        <v>456</v>
      </c>
      <c r="C49" s="287"/>
      <c r="D49" s="304">
        <f t="shared" si="2"/>
        <v>1</v>
      </c>
      <c r="E49" s="289" t="s">
        <v>31</v>
      </c>
      <c r="F49" s="230"/>
      <c r="G49" s="84">
        <f t="shared" si="3"/>
        <v>0</v>
      </c>
      <c r="H49" s="216">
        <v>1</v>
      </c>
      <c r="I49" s="85">
        <f t="shared" si="6"/>
        <v>0</v>
      </c>
      <c r="J49" s="302"/>
      <c r="K49" s="78">
        <f t="shared" si="0"/>
        <v>0</v>
      </c>
      <c r="L49" s="301"/>
      <c r="M49" s="85">
        <f t="shared" si="4"/>
        <v>0</v>
      </c>
      <c r="N49" s="302"/>
      <c r="O49" s="98">
        <f t="shared" si="7"/>
        <v>0</v>
      </c>
    </row>
    <row r="50" spans="1:15" s="6" customFormat="1" x14ac:dyDescent="0.2">
      <c r="A50" s="20">
        <v>24</v>
      </c>
      <c r="B50" s="284" t="s">
        <v>457</v>
      </c>
      <c r="C50" s="287"/>
      <c r="D50" s="304">
        <f t="shared" si="2"/>
        <v>1</v>
      </c>
      <c r="E50" s="289" t="s">
        <v>31</v>
      </c>
      <c r="F50" s="230"/>
      <c r="G50" s="84">
        <f t="shared" si="3"/>
        <v>0</v>
      </c>
      <c r="H50" s="216">
        <v>1</v>
      </c>
      <c r="I50" s="85">
        <f t="shared" si="6"/>
        <v>0</v>
      </c>
      <c r="J50" s="302"/>
      <c r="K50" s="78">
        <f t="shared" si="0"/>
        <v>0</v>
      </c>
      <c r="L50" s="301"/>
      <c r="M50" s="85">
        <f t="shared" si="4"/>
        <v>0</v>
      </c>
      <c r="N50" s="302"/>
      <c r="O50" s="98">
        <f t="shared" si="7"/>
        <v>0</v>
      </c>
    </row>
    <row r="51" spans="1:15" s="6" customFormat="1" x14ac:dyDescent="0.2">
      <c r="A51" s="20">
        <v>25</v>
      </c>
      <c r="B51" s="284" t="s">
        <v>458</v>
      </c>
      <c r="C51" s="287"/>
      <c r="D51" s="304">
        <f t="shared" si="2"/>
        <v>1</v>
      </c>
      <c r="E51" s="289" t="s">
        <v>31</v>
      </c>
      <c r="F51" s="230"/>
      <c r="G51" s="84">
        <f t="shared" si="3"/>
        <v>0</v>
      </c>
      <c r="H51" s="216">
        <v>1</v>
      </c>
      <c r="I51" s="85">
        <f t="shared" si="6"/>
        <v>0</v>
      </c>
      <c r="J51" s="302"/>
      <c r="K51" s="78">
        <f t="shared" si="0"/>
        <v>0</v>
      </c>
      <c r="L51" s="301"/>
      <c r="M51" s="85">
        <f t="shared" si="4"/>
        <v>0</v>
      </c>
      <c r="N51" s="302"/>
      <c r="O51" s="98">
        <f t="shared" si="7"/>
        <v>0</v>
      </c>
    </row>
    <row r="52" spans="1:15" s="6" customFormat="1" x14ac:dyDescent="0.2">
      <c r="A52" s="20">
        <v>26</v>
      </c>
      <c r="B52" s="284" t="s">
        <v>459</v>
      </c>
      <c r="C52" s="287"/>
      <c r="D52" s="304">
        <f t="shared" si="2"/>
        <v>1</v>
      </c>
      <c r="E52" s="289" t="s">
        <v>31</v>
      </c>
      <c r="F52" s="230"/>
      <c r="G52" s="84">
        <f t="shared" si="3"/>
        <v>0</v>
      </c>
      <c r="H52" s="216">
        <v>1</v>
      </c>
      <c r="I52" s="85">
        <f t="shared" si="6"/>
        <v>0</v>
      </c>
      <c r="J52" s="302"/>
      <c r="K52" s="78">
        <f t="shared" si="0"/>
        <v>0</v>
      </c>
      <c r="L52" s="301"/>
      <c r="M52" s="85">
        <f t="shared" si="4"/>
        <v>0</v>
      </c>
      <c r="N52" s="302"/>
      <c r="O52" s="98">
        <f t="shared" si="7"/>
        <v>0</v>
      </c>
    </row>
    <row r="53" spans="1:15" s="6" customFormat="1" x14ac:dyDescent="0.2">
      <c r="A53" s="20"/>
      <c r="B53" s="488" t="s">
        <v>605</v>
      </c>
      <c r="C53" s="287"/>
      <c r="D53" s="304"/>
      <c r="E53" s="289"/>
      <c r="F53" s="230"/>
      <c r="G53" s="84">
        <f>SUM(G35:G52)</f>
        <v>178780</v>
      </c>
      <c r="H53" s="216"/>
      <c r="I53" s="85">
        <f>SUM(I35:I52)</f>
        <v>178780</v>
      </c>
      <c r="J53" s="302"/>
      <c r="K53" s="78"/>
      <c r="L53" s="301"/>
      <c r="M53" s="85"/>
      <c r="N53" s="302"/>
      <c r="O53" s="98"/>
    </row>
    <row r="54" spans="1:15" s="6" customFormat="1" x14ac:dyDescent="0.25">
      <c r="A54" s="7" t="s">
        <v>5</v>
      </c>
      <c r="B54" s="8"/>
      <c r="C54" s="453"/>
      <c r="D54" s="8" t="s">
        <v>6</v>
      </c>
      <c r="E54" s="181"/>
      <c r="F54" s="61"/>
      <c r="G54" s="8"/>
      <c r="H54" s="453"/>
      <c r="I54" s="9"/>
      <c r="J54" s="8"/>
      <c r="K54" s="9"/>
      <c r="M54" s="7" t="s">
        <v>7</v>
      </c>
      <c r="N54" s="8"/>
      <c r="O54" s="7"/>
    </row>
    <row r="55" spans="1:15" s="6" customFormat="1" x14ac:dyDescent="0.25">
      <c r="A55" s="7"/>
      <c r="B55" s="7"/>
      <c r="C55" s="4"/>
      <c r="D55" s="7" t="s">
        <v>8</v>
      </c>
      <c r="E55" s="182"/>
      <c r="F55" s="65"/>
      <c r="G55" s="7"/>
      <c r="H55" s="4"/>
      <c r="I55" s="10"/>
      <c r="J55" s="7"/>
      <c r="K55" s="7"/>
      <c r="L55" s="7"/>
      <c r="M55" s="7"/>
      <c r="N55" s="7"/>
      <c r="O55" s="7"/>
    </row>
    <row r="56" spans="1:15" s="6" customFormat="1" x14ac:dyDescent="0.25">
      <c r="A56" s="7"/>
      <c r="B56" s="7"/>
      <c r="C56" s="4"/>
      <c r="D56" s="4"/>
      <c r="E56" s="182"/>
      <c r="F56" s="65"/>
      <c r="G56" s="7"/>
      <c r="H56" s="4"/>
      <c r="I56" s="10"/>
      <c r="J56" s="7"/>
      <c r="K56" s="99"/>
      <c r="L56" s="7"/>
      <c r="M56" s="7"/>
      <c r="N56" s="7"/>
      <c r="O56" s="7"/>
    </row>
    <row r="57" spans="1:15" s="6" customFormat="1" x14ac:dyDescent="0.25">
      <c r="A57" s="7"/>
      <c r="B57" s="7"/>
      <c r="C57" s="4"/>
      <c r="D57" s="4"/>
      <c r="E57" s="182"/>
      <c r="F57" s="65"/>
      <c r="G57" s="7"/>
      <c r="H57" s="4"/>
      <c r="I57" s="10"/>
      <c r="J57" s="7"/>
      <c r="K57" s="7"/>
      <c r="L57" s="7"/>
      <c r="M57" s="7"/>
      <c r="N57" s="7"/>
      <c r="O57" s="7"/>
    </row>
    <row r="58" spans="1:15" s="6" customFormat="1" x14ac:dyDescent="0.25">
      <c r="A58" s="496" t="s">
        <v>99</v>
      </c>
      <c r="B58" s="496"/>
      <c r="C58" s="454"/>
      <c r="D58" s="494" t="s">
        <v>9</v>
      </c>
      <c r="E58" s="494"/>
      <c r="F58" s="494"/>
      <c r="G58" s="5"/>
      <c r="H58" s="494" t="s">
        <v>10</v>
      </c>
      <c r="I58" s="494"/>
      <c r="J58" s="494"/>
      <c r="K58" s="5"/>
      <c r="L58" s="5"/>
      <c r="M58" s="494" t="s">
        <v>24</v>
      </c>
      <c r="N58" s="494"/>
      <c r="O58" s="494"/>
    </row>
    <row r="59" spans="1:15" s="6" customFormat="1" x14ac:dyDescent="0.25">
      <c r="A59" s="497" t="s">
        <v>11</v>
      </c>
      <c r="B59" s="497"/>
      <c r="C59" s="455"/>
      <c r="D59" s="495" t="s">
        <v>12</v>
      </c>
      <c r="E59" s="495"/>
      <c r="F59" s="495"/>
      <c r="G59" s="12"/>
      <c r="H59" s="495" t="s">
        <v>13</v>
      </c>
      <c r="I59" s="495"/>
      <c r="J59" s="495"/>
      <c r="K59" s="12"/>
      <c r="L59" s="12"/>
      <c r="M59" s="495" t="s">
        <v>25</v>
      </c>
      <c r="N59" s="495"/>
      <c r="O59" s="495"/>
    </row>
    <row r="60" spans="1:15" s="6" customFormat="1" x14ac:dyDescent="0.25">
      <c r="A60" s="456"/>
      <c r="B60" s="456" t="s">
        <v>475</v>
      </c>
      <c r="C60" s="455"/>
      <c r="D60" s="455"/>
      <c r="E60" s="455"/>
      <c r="F60" s="455"/>
      <c r="G60" s="480">
        <f>G53</f>
        <v>178780</v>
      </c>
      <c r="H60" s="455"/>
      <c r="I60" s="481">
        <f>I53</f>
        <v>178780</v>
      </c>
      <c r="J60" s="455"/>
      <c r="K60" s="12"/>
      <c r="L60" s="12"/>
      <c r="M60" s="455"/>
      <c r="N60" s="455"/>
      <c r="O60" s="455"/>
    </row>
    <row r="61" spans="1:15" s="6" customFormat="1" x14ac:dyDescent="0.2">
      <c r="A61" s="20">
        <v>27</v>
      </c>
      <c r="B61" s="284" t="s">
        <v>460</v>
      </c>
      <c r="C61" s="287"/>
      <c r="D61" s="304">
        <f t="shared" si="2"/>
        <v>1</v>
      </c>
      <c r="E61" s="305" t="s">
        <v>31</v>
      </c>
      <c r="F61" s="230">
        <v>3000</v>
      </c>
      <c r="G61" s="84">
        <f t="shared" si="3"/>
        <v>3000</v>
      </c>
      <c r="H61" s="216">
        <v>1</v>
      </c>
      <c r="I61" s="85">
        <f t="shared" si="6"/>
        <v>3000</v>
      </c>
      <c r="J61" s="302"/>
      <c r="K61" s="78">
        <f t="shared" si="0"/>
        <v>0</v>
      </c>
      <c r="L61" s="301"/>
      <c r="M61" s="85">
        <f t="shared" si="4"/>
        <v>0</v>
      </c>
      <c r="N61" s="302"/>
      <c r="O61" s="98">
        <f t="shared" si="7"/>
        <v>0</v>
      </c>
    </row>
    <row r="62" spans="1:15" s="6" customFormat="1" x14ac:dyDescent="0.2">
      <c r="A62" s="20">
        <v>28</v>
      </c>
      <c r="B62" s="284" t="s">
        <v>461</v>
      </c>
      <c r="C62" s="287"/>
      <c r="D62" s="304">
        <f t="shared" si="2"/>
        <v>1</v>
      </c>
      <c r="E62" s="305" t="s">
        <v>31</v>
      </c>
      <c r="F62" s="230">
        <v>2500</v>
      </c>
      <c r="G62" s="84">
        <f t="shared" si="3"/>
        <v>2500</v>
      </c>
      <c r="H62" s="306">
        <v>1</v>
      </c>
      <c r="I62" s="78">
        <f t="shared" si="6"/>
        <v>2500</v>
      </c>
      <c r="J62" s="302"/>
      <c r="K62" s="78">
        <f t="shared" si="0"/>
        <v>0</v>
      </c>
      <c r="L62" s="301"/>
      <c r="M62" s="85">
        <f t="shared" si="4"/>
        <v>0</v>
      </c>
      <c r="N62" s="302"/>
      <c r="O62" s="98">
        <f t="shared" si="7"/>
        <v>0</v>
      </c>
    </row>
    <row r="63" spans="1:15" s="6" customFormat="1" x14ac:dyDescent="0.2">
      <c r="A63" s="20">
        <v>29</v>
      </c>
      <c r="B63" s="284" t="s">
        <v>462</v>
      </c>
      <c r="C63" s="287"/>
      <c r="D63" s="304">
        <f t="shared" si="2"/>
        <v>1</v>
      </c>
      <c r="E63" s="305" t="s">
        <v>31</v>
      </c>
      <c r="F63" s="230">
        <v>2500</v>
      </c>
      <c r="G63" s="84">
        <f t="shared" si="3"/>
        <v>2500</v>
      </c>
      <c r="H63" s="216">
        <v>1</v>
      </c>
      <c r="I63" s="85">
        <f t="shared" si="6"/>
        <v>2500</v>
      </c>
      <c r="J63" s="302"/>
      <c r="K63" s="78">
        <f t="shared" si="0"/>
        <v>0</v>
      </c>
      <c r="L63" s="301"/>
      <c r="M63" s="85">
        <f t="shared" si="4"/>
        <v>0</v>
      </c>
      <c r="N63" s="302"/>
      <c r="O63" s="98">
        <f t="shared" si="7"/>
        <v>0</v>
      </c>
    </row>
    <row r="64" spans="1:15" s="6" customFormat="1" x14ac:dyDescent="0.2">
      <c r="A64" s="20">
        <v>30</v>
      </c>
      <c r="B64" s="284" t="s">
        <v>463</v>
      </c>
      <c r="C64" s="287"/>
      <c r="D64" s="304">
        <f t="shared" ref="D64:D65" si="8">H64+J64+L64+N64</f>
        <v>1</v>
      </c>
      <c r="E64" s="305" t="s">
        <v>31</v>
      </c>
      <c r="F64" s="230">
        <v>5000</v>
      </c>
      <c r="G64" s="84">
        <f t="shared" si="3"/>
        <v>5000</v>
      </c>
      <c r="H64" s="216">
        <v>1</v>
      </c>
      <c r="I64" s="85">
        <f t="shared" ref="I64:I65" si="9">H64*F64</f>
        <v>5000</v>
      </c>
      <c r="J64" s="302"/>
      <c r="K64" s="78">
        <f t="shared" ref="K64:K65" si="10">J64*F64</f>
        <v>0</v>
      </c>
      <c r="L64" s="301"/>
      <c r="M64" s="85">
        <f t="shared" ref="M64:M65" si="11">L64*F64</f>
        <v>0</v>
      </c>
      <c r="N64" s="302"/>
      <c r="O64" s="98">
        <f t="shared" ref="O64:O65" si="12">N64*F64</f>
        <v>0</v>
      </c>
    </row>
    <row r="65" spans="1:15" s="6" customFormat="1" x14ac:dyDescent="0.2">
      <c r="A65" s="20">
        <v>31</v>
      </c>
      <c r="B65" s="284" t="s">
        <v>464</v>
      </c>
      <c r="C65" s="287"/>
      <c r="D65" s="304">
        <f t="shared" si="8"/>
        <v>1</v>
      </c>
      <c r="E65" s="305" t="s">
        <v>31</v>
      </c>
      <c r="F65" s="230">
        <v>8000</v>
      </c>
      <c r="G65" s="84">
        <f t="shared" si="3"/>
        <v>8000</v>
      </c>
      <c r="H65" s="216">
        <v>1</v>
      </c>
      <c r="I65" s="85">
        <f t="shared" si="9"/>
        <v>8000</v>
      </c>
      <c r="J65" s="302"/>
      <c r="K65" s="78">
        <f t="shared" si="10"/>
        <v>0</v>
      </c>
      <c r="L65" s="301"/>
      <c r="M65" s="85">
        <f t="shared" si="11"/>
        <v>0</v>
      </c>
      <c r="N65" s="302"/>
      <c r="O65" s="98">
        <f t="shared" si="12"/>
        <v>0</v>
      </c>
    </row>
    <row r="66" spans="1:15" s="6" customFormat="1" x14ac:dyDescent="0.25">
      <c r="A66" s="20"/>
      <c r="B66" s="31"/>
      <c r="C66" s="27"/>
      <c r="D66" s="37"/>
      <c r="E66" s="76"/>
      <c r="F66" s="63"/>
      <c r="G66" s="78"/>
      <c r="H66" s="26"/>
      <c r="I66" s="85"/>
      <c r="J66" s="43"/>
      <c r="K66" s="54"/>
      <c r="L66" s="39"/>
      <c r="M66" s="50"/>
      <c r="N66" s="43"/>
      <c r="O66" s="16"/>
    </row>
    <row r="67" spans="1:15" s="6" customFormat="1" x14ac:dyDescent="0.25">
      <c r="A67" s="20"/>
      <c r="B67" s="31"/>
      <c r="C67" s="27"/>
      <c r="D67" s="37"/>
      <c r="E67" s="76"/>
      <c r="F67" s="63"/>
      <c r="G67" s="78"/>
      <c r="H67" s="26"/>
      <c r="I67" s="85"/>
      <c r="J67" s="43"/>
      <c r="K67" s="54"/>
      <c r="L67" s="39"/>
      <c r="M67" s="50"/>
      <c r="N67" s="43"/>
      <c r="O67" s="16"/>
    </row>
    <row r="68" spans="1:15" s="6" customFormat="1" x14ac:dyDescent="0.25">
      <c r="A68" s="20"/>
      <c r="B68" s="31"/>
      <c r="C68" s="27"/>
      <c r="D68" s="37"/>
      <c r="E68" s="76"/>
      <c r="F68" s="63"/>
      <c r="G68" s="78"/>
      <c r="H68" s="26"/>
      <c r="I68" s="85"/>
      <c r="J68" s="43"/>
      <c r="K68" s="54"/>
      <c r="L68" s="39"/>
      <c r="M68" s="50"/>
      <c r="N68" s="43"/>
      <c r="O68" s="16"/>
    </row>
    <row r="69" spans="1:15" s="6" customFormat="1" x14ac:dyDescent="0.25">
      <c r="A69" s="20"/>
      <c r="B69" s="31"/>
      <c r="C69" s="27"/>
      <c r="D69" s="37"/>
      <c r="E69" s="76"/>
      <c r="F69" s="63"/>
      <c r="G69" s="78"/>
      <c r="H69" s="26"/>
      <c r="I69" s="85"/>
      <c r="J69" s="43"/>
      <c r="K69" s="54"/>
      <c r="L69" s="39"/>
      <c r="M69" s="50"/>
      <c r="N69" s="43"/>
      <c r="O69" s="16"/>
    </row>
    <row r="70" spans="1:15" s="6" customFormat="1" x14ac:dyDescent="0.25">
      <c r="A70" s="20"/>
      <c r="B70" s="31"/>
      <c r="C70" s="27"/>
      <c r="D70" s="37"/>
      <c r="E70" s="76"/>
      <c r="F70" s="63"/>
      <c r="G70" s="78"/>
      <c r="H70" s="26"/>
      <c r="I70" s="85"/>
      <c r="J70" s="43"/>
      <c r="K70" s="54"/>
      <c r="L70" s="39"/>
      <c r="M70" s="50"/>
      <c r="N70" s="43"/>
      <c r="O70" s="16"/>
    </row>
    <row r="71" spans="1:15" s="6" customFormat="1" x14ac:dyDescent="0.25">
      <c r="A71" s="20"/>
      <c r="B71" s="31"/>
      <c r="C71" s="27"/>
      <c r="D71" s="37"/>
      <c r="E71" s="76"/>
      <c r="F71" s="63"/>
      <c r="G71" s="78"/>
      <c r="H71" s="26"/>
      <c r="I71" s="85"/>
      <c r="J71" s="43"/>
      <c r="K71" s="54"/>
      <c r="L71" s="39"/>
      <c r="M71" s="50"/>
      <c r="N71" s="43"/>
      <c r="O71" s="16"/>
    </row>
    <row r="72" spans="1:15" s="6" customFormat="1" x14ac:dyDescent="0.25">
      <c r="A72" s="20"/>
      <c r="B72" s="31"/>
      <c r="C72" s="27"/>
      <c r="D72" s="37"/>
      <c r="E72" s="76"/>
      <c r="F72" s="63"/>
      <c r="G72" s="78"/>
      <c r="H72" s="26"/>
      <c r="I72" s="85"/>
      <c r="J72" s="43"/>
      <c r="K72" s="54"/>
      <c r="L72" s="39"/>
      <c r="M72" s="50"/>
      <c r="N72" s="43"/>
      <c r="O72" s="16"/>
    </row>
    <row r="73" spans="1:15" s="6" customFormat="1" x14ac:dyDescent="0.25">
      <c r="A73" s="20"/>
      <c r="B73" s="31"/>
      <c r="C73" s="27"/>
      <c r="D73" s="37"/>
      <c r="E73" s="76"/>
      <c r="F73" s="63"/>
      <c r="G73" s="78"/>
      <c r="H73" s="26"/>
      <c r="I73" s="85"/>
      <c r="J73" s="43"/>
      <c r="K73" s="54"/>
      <c r="L73" s="39"/>
      <c r="M73" s="50"/>
      <c r="N73" s="43"/>
      <c r="O73" s="16"/>
    </row>
    <row r="74" spans="1:15" s="6" customFormat="1" x14ac:dyDescent="0.25">
      <c r="A74" s="20"/>
      <c r="B74" s="31"/>
      <c r="C74" s="27"/>
      <c r="D74" s="37"/>
      <c r="E74" s="76"/>
      <c r="F74" s="63"/>
      <c r="G74" s="78"/>
      <c r="H74" s="26"/>
      <c r="I74" s="85"/>
      <c r="J74" s="43"/>
      <c r="K74" s="54"/>
      <c r="L74" s="39"/>
      <c r="M74" s="50"/>
      <c r="N74" s="43"/>
      <c r="O74" s="16"/>
    </row>
    <row r="75" spans="1:15" s="6" customFormat="1" x14ac:dyDescent="0.25">
      <c r="A75" s="20"/>
      <c r="B75" s="31"/>
      <c r="C75" s="27"/>
      <c r="D75" s="37"/>
      <c r="E75" s="76"/>
      <c r="F75" s="63"/>
      <c r="G75" s="78"/>
      <c r="H75" s="26"/>
      <c r="I75" s="85"/>
      <c r="J75" s="43"/>
      <c r="K75" s="54"/>
      <c r="L75" s="39"/>
      <c r="M75" s="50"/>
      <c r="N75" s="43"/>
      <c r="O75" s="16"/>
    </row>
    <row r="76" spans="1:15" s="6" customFormat="1" x14ac:dyDescent="0.25">
      <c r="A76" s="20"/>
      <c r="B76" s="31"/>
      <c r="C76" s="27"/>
      <c r="D76" s="37"/>
      <c r="E76" s="76"/>
      <c r="F76" s="63"/>
      <c r="G76" s="78"/>
      <c r="H76" s="26"/>
      <c r="I76" s="85"/>
      <c r="J76" s="43"/>
      <c r="K76" s="54"/>
      <c r="L76" s="39"/>
      <c r="M76" s="50"/>
      <c r="N76" s="43"/>
      <c r="O76" s="16"/>
    </row>
    <row r="77" spans="1:15" s="6" customFormat="1" x14ac:dyDescent="0.25">
      <c r="A77" s="20"/>
      <c r="B77" s="31"/>
      <c r="C77" s="27"/>
      <c r="D77" s="37"/>
      <c r="E77" s="76"/>
      <c r="F77" s="63"/>
      <c r="G77" s="78"/>
      <c r="H77" s="26"/>
      <c r="I77" s="85"/>
      <c r="J77" s="43"/>
      <c r="K77" s="54"/>
      <c r="L77" s="39"/>
      <c r="M77" s="50"/>
      <c r="N77" s="43"/>
      <c r="O77" s="16"/>
    </row>
    <row r="78" spans="1:15" s="6" customFormat="1" x14ac:dyDescent="0.25">
      <c r="A78" s="20"/>
      <c r="B78" s="31"/>
      <c r="C78" s="27"/>
      <c r="D78" s="37"/>
      <c r="E78" s="76"/>
      <c r="F78" s="63"/>
      <c r="G78" s="78"/>
      <c r="H78" s="26"/>
      <c r="I78" s="85"/>
      <c r="J78" s="43"/>
      <c r="K78" s="54"/>
      <c r="L78" s="39"/>
      <c r="M78" s="50"/>
      <c r="N78" s="43"/>
      <c r="O78" s="16"/>
    </row>
    <row r="79" spans="1:15" s="6" customFormat="1" x14ac:dyDescent="0.25">
      <c r="A79" s="20"/>
      <c r="B79" s="31"/>
      <c r="C79" s="27"/>
      <c r="D79" s="37"/>
      <c r="E79" s="76"/>
      <c r="F79" s="63"/>
      <c r="G79" s="78"/>
      <c r="H79" s="26"/>
      <c r="I79" s="85"/>
      <c r="J79" s="43"/>
      <c r="K79" s="54"/>
      <c r="L79" s="39"/>
      <c r="M79" s="50"/>
      <c r="N79" s="43"/>
      <c r="O79" s="16"/>
    </row>
    <row r="80" spans="1:15" s="6" customFormat="1" x14ac:dyDescent="0.25">
      <c r="A80" s="20"/>
      <c r="B80" s="31"/>
      <c r="C80" s="27"/>
      <c r="D80" s="37"/>
      <c r="E80" s="76"/>
      <c r="F80" s="63"/>
      <c r="G80" s="78"/>
      <c r="H80" s="26"/>
      <c r="I80" s="85"/>
      <c r="J80" s="43"/>
      <c r="K80" s="54"/>
      <c r="L80" s="39"/>
      <c r="M80" s="50"/>
      <c r="N80" s="43"/>
      <c r="O80" s="16"/>
    </row>
    <row r="81" spans="1:15" s="6" customFormat="1" ht="13.5" thickBot="1" x14ac:dyDescent="0.3">
      <c r="A81" s="20"/>
      <c r="B81" s="31"/>
      <c r="C81" s="27"/>
      <c r="D81" s="37"/>
      <c r="E81" s="76"/>
      <c r="F81" s="63"/>
      <c r="G81" s="78"/>
      <c r="H81" s="26"/>
      <c r="I81" s="85"/>
      <c r="J81" s="43"/>
      <c r="K81" s="54"/>
      <c r="L81" s="39"/>
      <c r="M81" s="50"/>
      <c r="N81" s="43"/>
      <c r="O81" s="16"/>
    </row>
    <row r="82" spans="1:15" s="423" customFormat="1" ht="14.25" thickTop="1" thickBot="1" x14ac:dyDescent="0.3">
      <c r="A82" s="413"/>
      <c r="B82" s="414" t="s">
        <v>79</v>
      </c>
      <c r="C82" s="415"/>
      <c r="D82" s="416"/>
      <c r="E82" s="417"/>
      <c r="F82" s="418"/>
      <c r="G82" s="419">
        <f>SUM(G60:G81)</f>
        <v>199780</v>
      </c>
      <c r="H82" s="415"/>
      <c r="I82" s="419">
        <f>SUM(I60:I81)</f>
        <v>199780</v>
      </c>
      <c r="J82" s="420"/>
      <c r="K82" s="419">
        <f>SUM(K13:K81)</f>
        <v>0</v>
      </c>
      <c r="L82" s="421"/>
      <c r="M82" s="419">
        <f>SUM(M13:M81)</f>
        <v>0</v>
      </c>
      <c r="N82" s="420"/>
      <c r="O82" s="422">
        <f>SUM(O13:O81)</f>
        <v>0</v>
      </c>
    </row>
    <row r="83" spans="1:15" s="6" customFormat="1" ht="13.5" thickTop="1" x14ac:dyDescent="0.25">
      <c r="A83" s="7" t="s">
        <v>5</v>
      </c>
      <c r="B83" s="8"/>
      <c r="C83" s="121"/>
      <c r="D83" s="8" t="s">
        <v>6</v>
      </c>
      <c r="E83" s="181"/>
      <c r="F83" s="61"/>
      <c r="G83" s="8"/>
      <c r="H83" s="121"/>
      <c r="I83" s="9"/>
      <c r="J83" s="8"/>
      <c r="K83" s="9"/>
      <c r="M83" s="7" t="s">
        <v>7</v>
      </c>
      <c r="N83" s="8"/>
      <c r="O83" s="7"/>
    </row>
    <row r="84" spans="1:15" s="6" customFormat="1" x14ac:dyDescent="0.25">
      <c r="A84" s="7"/>
      <c r="B84" s="7"/>
      <c r="C84" s="4"/>
      <c r="D84" s="7" t="s">
        <v>8</v>
      </c>
      <c r="E84" s="182"/>
      <c r="F84" s="65"/>
      <c r="G84" s="7"/>
      <c r="H84" s="4"/>
      <c r="I84" s="10"/>
      <c r="J84" s="7"/>
      <c r="K84" s="7"/>
      <c r="L84" s="7"/>
      <c r="M84" s="7"/>
      <c r="N84" s="7"/>
      <c r="O84" s="7"/>
    </row>
    <row r="85" spans="1:15" s="8" customFormat="1" x14ac:dyDescent="0.25">
      <c r="A85" s="7"/>
      <c r="B85" s="7"/>
      <c r="C85" s="4"/>
      <c r="D85" s="4"/>
      <c r="E85" s="182"/>
      <c r="F85" s="65"/>
      <c r="G85" s="7"/>
      <c r="H85" s="4"/>
      <c r="I85" s="10"/>
      <c r="J85" s="7"/>
      <c r="K85" s="99"/>
      <c r="L85" s="7"/>
      <c r="M85" s="7"/>
      <c r="N85" s="7"/>
      <c r="O85" s="7"/>
    </row>
    <row r="86" spans="1:15" x14ac:dyDescent="0.25">
      <c r="I86" s="10"/>
    </row>
    <row r="87" spans="1:15" s="5" customFormat="1" x14ac:dyDescent="0.25">
      <c r="A87" s="496" t="s">
        <v>99</v>
      </c>
      <c r="B87" s="496"/>
      <c r="C87" s="122"/>
      <c r="D87" s="494" t="s">
        <v>9</v>
      </c>
      <c r="E87" s="494"/>
      <c r="F87" s="494"/>
      <c r="H87" s="494" t="s">
        <v>10</v>
      </c>
      <c r="I87" s="494"/>
      <c r="J87" s="494"/>
      <c r="M87" s="494" t="s">
        <v>24</v>
      </c>
      <c r="N87" s="494"/>
      <c r="O87" s="494"/>
    </row>
    <row r="88" spans="1:15" s="12" customFormat="1" x14ac:dyDescent="0.25">
      <c r="A88" s="497" t="s">
        <v>11</v>
      </c>
      <c r="B88" s="497"/>
      <c r="C88" s="120"/>
      <c r="D88" s="495" t="s">
        <v>12</v>
      </c>
      <c r="E88" s="495"/>
      <c r="F88" s="495"/>
      <c r="H88" s="495" t="s">
        <v>13</v>
      </c>
      <c r="I88" s="495"/>
      <c r="J88" s="495"/>
      <c r="M88" s="495" t="s">
        <v>25</v>
      </c>
      <c r="N88" s="495"/>
      <c r="O88" s="495"/>
    </row>
  </sheetData>
  <mergeCells count="41">
    <mergeCell ref="A58:B58"/>
    <mergeCell ref="D58:F58"/>
    <mergeCell ref="H58:J58"/>
    <mergeCell ref="M58:O58"/>
    <mergeCell ref="A59:B59"/>
    <mergeCell ref="D59:F59"/>
    <mergeCell ref="H59:J59"/>
    <mergeCell ref="M59:O59"/>
    <mergeCell ref="A32:B32"/>
    <mergeCell ref="D32:F32"/>
    <mergeCell ref="H32:J32"/>
    <mergeCell ref="M32:O32"/>
    <mergeCell ref="A33:B33"/>
    <mergeCell ref="D33:F33"/>
    <mergeCell ref="H33:J33"/>
    <mergeCell ref="M33:O33"/>
    <mergeCell ref="D87:F87"/>
    <mergeCell ref="H87:J87"/>
    <mergeCell ref="M87:O87"/>
    <mergeCell ref="A88:B88"/>
    <mergeCell ref="D88:F88"/>
    <mergeCell ref="H88:J88"/>
    <mergeCell ref="M88:O88"/>
    <mergeCell ref="A87:B8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A1:O1"/>
    <mergeCell ref="A2:O2"/>
    <mergeCell ref="C4:G4"/>
    <mergeCell ref="C7:G7"/>
    <mergeCell ref="C6:G6"/>
    <mergeCell ref="C5:G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C6" sqref="C6:E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08"/>
      <c r="D3" s="108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06"/>
      <c r="H5" s="106"/>
      <c r="I5" s="106"/>
    </row>
    <row r="6" spans="1:15" s="5" customFormat="1" x14ac:dyDescent="0.25">
      <c r="A6" s="5" t="s">
        <v>16</v>
      </c>
      <c r="C6" s="508" t="s">
        <v>120</v>
      </c>
      <c r="D6" s="508"/>
      <c r="E6" s="508"/>
      <c r="F6" s="61"/>
      <c r="G6" s="106"/>
      <c r="H6" s="106"/>
      <c r="I6" s="106"/>
    </row>
    <row r="7" spans="1:15" s="5" customFormat="1" x14ac:dyDescent="0.25">
      <c r="A7" s="5" t="s">
        <v>17</v>
      </c>
      <c r="C7" s="509"/>
      <c r="D7" s="509"/>
      <c r="E7" s="509"/>
      <c r="F7" s="61"/>
      <c r="G7" s="106"/>
      <c r="H7" s="106"/>
      <c r="I7" s="106"/>
    </row>
    <row r="8" spans="1:15" s="5" customFormat="1" ht="13.5" thickBot="1" x14ac:dyDescent="0.3">
      <c r="C8" s="106"/>
      <c r="D8" s="106"/>
      <c r="E8" s="106"/>
      <c r="F8" s="61"/>
      <c r="G8" s="106"/>
      <c r="H8" s="106"/>
      <c r="I8" s="106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07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">
      <c r="A13" s="20">
        <v>1</v>
      </c>
      <c r="B13" s="316" t="s">
        <v>62</v>
      </c>
      <c r="C13" s="26"/>
      <c r="D13" s="314">
        <f>H13+J13+L13+N13</f>
        <v>6</v>
      </c>
      <c r="E13" s="222">
        <v>4000</v>
      </c>
      <c r="F13" s="144" t="s">
        <v>29</v>
      </c>
      <c r="G13" s="84">
        <f>E13*D13</f>
        <v>24000</v>
      </c>
      <c r="H13" s="315">
        <v>6</v>
      </c>
      <c r="I13" s="85">
        <f>H13*E13</f>
        <v>24000</v>
      </c>
      <c r="J13" s="43"/>
      <c r="K13" s="78">
        <f>J13*E13</f>
        <v>0</v>
      </c>
      <c r="L13" s="39"/>
      <c r="M13" s="78">
        <f>L13*E13</f>
        <v>0</v>
      </c>
      <c r="N13" s="319"/>
      <c r="O13" s="98">
        <f>N13*E13</f>
        <v>0</v>
      </c>
    </row>
    <row r="14" spans="1:15" s="6" customFormat="1" x14ac:dyDescent="0.2">
      <c r="A14" s="20">
        <v>2</v>
      </c>
      <c r="B14" s="316" t="s">
        <v>63</v>
      </c>
      <c r="C14" s="27"/>
      <c r="D14" s="314">
        <f t="shared" ref="D14:D22" si="0">H14+J14+L14+N14</f>
        <v>4</v>
      </c>
      <c r="E14" s="76">
        <v>5000</v>
      </c>
      <c r="F14" s="144" t="s">
        <v>29</v>
      </c>
      <c r="G14" s="84">
        <f t="shared" ref="G14:G22" si="1">E14*D14</f>
        <v>20000</v>
      </c>
      <c r="H14" s="315">
        <v>4</v>
      </c>
      <c r="I14" s="85">
        <f t="shared" ref="I14:I22" si="2">H14*E14</f>
        <v>20000</v>
      </c>
      <c r="J14" s="43"/>
      <c r="K14" s="78">
        <f t="shared" ref="K14:K22" si="3">J14*E14</f>
        <v>0</v>
      </c>
      <c r="L14" s="39"/>
      <c r="M14" s="78">
        <f t="shared" ref="M14:M22" si="4">L14*E14</f>
        <v>0</v>
      </c>
      <c r="N14" s="43"/>
      <c r="O14" s="98">
        <f t="shared" ref="O14:O22" si="5">N14*E14</f>
        <v>0</v>
      </c>
    </row>
    <row r="15" spans="1:15" s="6" customFormat="1" x14ac:dyDescent="0.2">
      <c r="A15" s="20">
        <v>3</v>
      </c>
      <c r="B15" s="316" t="s">
        <v>52</v>
      </c>
      <c r="C15" s="27"/>
      <c r="D15" s="314">
        <f t="shared" si="0"/>
        <v>4</v>
      </c>
      <c r="E15" s="76"/>
      <c r="F15" s="144" t="s">
        <v>29</v>
      </c>
      <c r="G15" s="84">
        <f t="shared" si="1"/>
        <v>0</v>
      </c>
      <c r="H15" s="315">
        <v>4</v>
      </c>
      <c r="I15" s="85">
        <f t="shared" si="2"/>
        <v>0</v>
      </c>
      <c r="J15" s="43"/>
      <c r="K15" s="78">
        <f t="shared" si="3"/>
        <v>0</v>
      </c>
      <c r="L15" s="39"/>
      <c r="M15" s="78">
        <f t="shared" si="4"/>
        <v>0</v>
      </c>
      <c r="N15" s="43"/>
      <c r="O15" s="98">
        <f t="shared" si="5"/>
        <v>0</v>
      </c>
    </row>
    <row r="16" spans="1:15" s="6" customFormat="1" x14ac:dyDescent="0.2">
      <c r="A16" s="20">
        <v>4</v>
      </c>
      <c r="B16" s="316" t="s">
        <v>466</v>
      </c>
      <c r="C16" s="27"/>
      <c r="D16" s="314">
        <f t="shared" si="0"/>
        <v>1</v>
      </c>
      <c r="E16" s="225">
        <v>13000</v>
      </c>
      <c r="F16" s="144" t="s">
        <v>59</v>
      </c>
      <c r="G16" s="84">
        <f t="shared" si="1"/>
        <v>13000</v>
      </c>
      <c r="H16" s="315">
        <v>1</v>
      </c>
      <c r="I16" s="85">
        <f t="shared" si="2"/>
        <v>13000</v>
      </c>
      <c r="J16" s="43"/>
      <c r="K16" s="78">
        <f t="shared" si="3"/>
        <v>0</v>
      </c>
      <c r="L16" s="39"/>
      <c r="M16" s="78">
        <f t="shared" si="4"/>
        <v>0</v>
      </c>
      <c r="N16" s="43"/>
      <c r="O16" s="98">
        <f t="shared" si="5"/>
        <v>0</v>
      </c>
    </row>
    <row r="17" spans="1:15" s="6" customFormat="1" x14ac:dyDescent="0.2">
      <c r="A17" s="20">
        <v>5</v>
      </c>
      <c r="B17" s="317" t="s">
        <v>467</v>
      </c>
      <c r="C17" s="27"/>
      <c r="D17" s="314">
        <f t="shared" si="0"/>
        <v>12</v>
      </c>
      <c r="E17" s="222">
        <v>262.60000000000002</v>
      </c>
      <c r="F17" s="144" t="s">
        <v>29</v>
      </c>
      <c r="G17" s="84">
        <f t="shared" si="1"/>
        <v>3151.2000000000003</v>
      </c>
      <c r="H17" s="315">
        <v>12</v>
      </c>
      <c r="I17" s="85">
        <f t="shared" si="2"/>
        <v>3151.2000000000003</v>
      </c>
      <c r="J17" s="43"/>
      <c r="K17" s="78">
        <f t="shared" si="3"/>
        <v>0</v>
      </c>
      <c r="L17" s="39"/>
      <c r="M17" s="78">
        <f t="shared" si="4"/>
        <v>0</v>
      </c>
      <c r="N17" s="43"/>
      <c r="O17" s="98">
        <f t="shared" si="5"/>
        <v>0</v>
      </c>
    </row>
    <row r="18" spans="1:15" s="6" customFormat="1" x14ac:dyDescent="0.2">
      <c r="A18" s="20">
        <v>6</v>
      </c>
      <c r="B18" s="316" t="s">
        <v>121</v>
      </c>
      <c r="C18" s="26"/>
      <c r="D18" s="314">
        <f t="shared" si="0"/>
        <v>4</v>
      </c>
      <c r="E18" s="223"/>
      <c r="F18" s="144" t="s">
        <v>29</v>
      </c>
      <c r="G18" s="84">
        <f t="shared" si="1"/>
        <v>0</v>
      </c>
      <c r="H18" s="315">
        <v>4</v>
      </c>
      <c r="I18" s="85">
        <f t="shared" si="2"/>
        <v>0</v>
      </c>
      <c r="J18" s="43"/>
      <c r="K18" s="78">
        <f t="shared" si="3"/>
        <v>0</v>
      </c>
      <c r="L18" s="39"/>
      <c r="M18" s="78">
        <f t="shared" si="4"/>
        <v>0</v>
      </c>
      <c r="N18" s="43"/>
      <c r="O18" s="98">
        <f t="shared" si="5"/>
        <v>0</v>
      </c>
    </row>
    <row r="19" spans="1:15" s="6" customFormat="1" x14ac:dyDescent="0.2">
      <c r="A19" s="20">
        <v>7</v>
      </c>
      <c r="B19" s="316" t="s">
        <v>322</v>
      </c>
      <c r="C19" s="27"/>
      <c r="D19" s="314">
        <f t="shared" si="0"/>
        <v>2</v>
      </c>
      <c r="E19" s="222"/>
      <c r="F19" s="144" t="s">
        <v>29</v>
      </c>
      <c r="G19" s="84">
        <f t="shared" si="1"/>
        <v>0</v>
      </c>
      <c r="H19" s="315">
        <v>2</v>
      </c>
      <c r="I19" s="85">
        <f t="shared" si="2"/>
        <v>0</v>
      </c>
      <c r="J19" s="43"/>
      <c r="K19" s="78">
        <f t="shared" si="3"/>
        <v>0</v>
      </c>
      <c r="L19" s="39"/>
      <c r="M19" s="78">
        <f t="shared" si="4"/>
        <v>0</v>
      </c>
      <c r="N19" s="43"/>
      <c r="O19" s="98">
        <f t="shared" si="5"/>
        <v>0</v>
      </c>
    </row>
    <row r="20" spans="1:15" s="6" customFormat="1" x14ac:dyDescent="0.2">
      <c r="A20" s="20">
        <v>8</v>
      </c>
      <c r="B20" s="318" t="s">
        <v>323</v>
      </c>
      <c r="C20" s="27"/>
      <c r="D20" s="314">
        <f t="shared" si="0"/>
        <v>1</v>
      </c>
      <c r="E20" s="222">
        <v>10400</v>
      </c>
      <c r="F20" s="144" t="s">
        <v>29</v>
      </c>
      <c r="G20" s="84">
        <f t="shared" si="1"/>
        <v>10400</v>
      </c>
      <c r="H20" s="315">
        <v>1</v>
      </c>
      <c r="I20" s="85">
        <f t="shared" si="2"/>
        <v>10400</v>
      </c>
      <c r="J20" s="43"/>
      <c r="K20" s="78">
        <f t="shared" si="3"/>
        <v>0</v>
      </c>
      <c r="L20" s="39"/>
      <c r="M20" s="78">
        <f t="shared" si="4"/>
        <v>0</v>
      </c>
      <c r="N20" s="43"/>
      <c r="O20" s="98">
        <f t="shared" si="5"/>
        <v>0</v>
      </c>
    </row>
    <row r="21" spans="1:15" s="6" customFormat="1" x14ac:dyDescent="0.2">
      <c r="A21" s="20">
        <v>9</v>
      </c>
      <c r="B21" s="318" t="s">
        <v>324</v>
      </c>
      <c r="C21" s="27"/>
      <c r="D21" s="314">
        <f t="shared" si="0"/>
        <v>1</v>
      </c>
      <c r="E21" s="222">
        <v>39208</v>
      </c>
      <c r="F21" s="274" t="s">
        <v>59</v>
      </c>
      <c r="G21" s="84">
        <f t="shared" si="1"/>
        <v>39208</v>
      </c>
      <c r="H21" s="315">
        <v>1</v>
      </c>
      <c r="I21" s="85">
        <f t="shared" si="2"/>
        <v>39208</v>
      </c>
      <c r="J21" s="43"/>
      <c r="K21" s="78">
        <f t="shared" si="3"/>
        <v>0</v>
      </c>
      <c r="L21" s="39"/>
      <c r="M21" s="78">
        <f t="shared" si="4"/>
        <v>0</v>
      </c>
      <c r="N21" s="43"/>
      <c r="O21" s="98">
        <f t="shared" si="5"/>
        <v>0</v>
      </c>
    </row>
    <row r="22" spans="1:15" s="6" customFormat="1" x14ac:dyDescent="0.2">
      <c r="A22" s="20">
        <v>10</v>
      </c>
      <c r="B22" s="316" t="s">
        <v>123</v>
      </c>
      <c r="C22" s="27"/>
      <c r="D22" s="314">
        <f t="shared" si="0"/>
        <v>1</v>
      </c>
      <c r="E22" s="222">
        <v>6828.14</v>
      </c>
      <c r="F22" s="274"/>
      <c r="G22" s="84">
        <f t="shared" si="1"/>
        <v>6828.14</v>
      </c>
      <c r="H22" s="315">
        <v>1</v>
      </c>
      <c r="I22" s="85">
        <f t="shared" si="2"/>
        <v>6828.14</v>
      </c>
      <c r="J22" s="43"/>
      <c r="K22" s="78">
        <f t="shared" si="3"/>
        <v>0</v>
      </c>
      <c r="L22" s="39"/>
      <c r="M22" s="78">
        <f t="shared" si="4"/>
        <v>0</v>
      </c>
      <c r="N22" s="43"/>
      <c r="O22" s="98">
        <f t="shared" si="5"/>
        <v>0</v>
      </c>
    </row>
    <row r="23" spans="1:15" s="6" customFormat="1" x14ac:dyDescent="0.25">
      <c r="A23" s="20"/>
      <c r="B23" s="31"/>
      <c r="C23" s="27"/>
      <c r="D23" s="36"/>
      <c r="E23" s="45"/>
      <c r="F23" s="63"/>
      <c r="G23" s="78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45"/>
      <c r="F24" s="63"/>
      <c r="G24" s="78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49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79">
        <f>SUM(G13:G33)</f>
        <v>116587.34</v>
      </c>
      <c r="H34" s="40"/>
      <c r="I34" s="79">
        <f>SUM(I13:I33)</f>
        <v>116587.34</v>
      </c>
      <c r="J34" s="55"/>
      <c r="K34" s="79">
        <f>SUM(K13:K33)</f>
        <v>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106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119</v>
      </c>
      <c r="B39" s="496"/>
      <c r="C39" s="108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09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9"/>
  <sheetViews>
    <sheetView showWhiteSpace="0" view="pageLayout" zoomScale="85" zoomScaleNormal="100" zoomScalePageLayoutView="85" workbookViewId="0">
      <selection activeCell="B24" sqref="B23:B24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42578125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82"/>
      <c r="D3" s="82"/>
      <c r="E3" s="173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80"/>
      <c r="H5" s="80"/>
      <c r="I5" s="80"/>
    </row>
    <row r="6" spans="1:15" s="5" customFormat="1" x14ac:dyDescent="0.25">
      <c r="A6" s="5" t="s">
        <v>16</v>
      </c>
      <c r="C6" s="464" t="s">
        <v>66</v>
      </c>
      <c r="D6" s="464"/>
      <c r="E6" s="464"/>
      <c r="F6" s="61"/>
      <c r="G6" s="80"/>
      <c r="H6" s="80"/>
      <c r="I6" s="80"/>
    </row>
    <row r="7" spans="1:15" s="5" customFormat="1" x14ac:dyDescent="0.25">
      <c r="A7" s="5" t="s">
        <v>17</v>
      </c>
      <c r="C7" s="509"/>
      <c r="D7" s="509"/>
      <c r="E7" s="509"/>
      <c r="F7" s="61"/>
      <c r="G7" s="80"/>
      <c r="H7" s="80"/>
      <c r="I7" s="80"/>
    </row>
    <row r="8" spans="1:15" s="5" customFormat="1" ht="13.5" thickBot="1" x14ac:dyDescent="0.3">
      <c r="C8" s="80"/>
      <c r="D8" s="80"/>
      <c r="E8" s="175"/>
      <c r="F8" s="61"/>
      <c r="G8" s="80"/>
      <c r="H8" s="80"/>
      <c r="I8" s="80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8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ht="25.5" x14ac:dyDescent="0.2">
      <c r="A13" s="20">
        <v>1</v>
      </c>
      <c r="B13" s="320" t="s">
        <v>354</v>
      </c>
      <c r="C13" s="26"/>
      <c r="D13" s="36">
        <v>1</v>
      </c>
      <c r="E13" s="77">
        <v>39208</v>
      </c>
      <c r="F13" s="63" t="s">
        <v>31</v>
      </c>
      <c r="G13" s="84">
        <f>E13*D13</f>
        <v>39208</v>
      </c>
      <c r="H13" s="36">
        <v>1</v>
      </c>
      <c r="I13" s="85">
        <f>H13*E13</f>
        <v>39208</v>
      </c>
      <c r="J13" s="43"/>
      <c r="K13" s="217">
        <f>J13*E13</f>
        <v>0</v>
      </c>
      <c r="L13" s="39"/>
      <c r="M13" s="217">
        <f>L13*E13</f>
        <v>0</v>
      </c>
      <c r="N13" s="59"/>
      <c r="O13" s="217">
        <f>N13*E13</f>
        <v>0</v>
      </c>
    </row>
    <row r="14" spans="1:15" s="6" customFormat="1" x14ac:dyDescent="0.2">
      <c r="A14" s="20">
        <v>2</v>
      </c>
      <c r="B14" s="268" t="s">
        <v>287</v>
      </c>
      <c r="C14" s="27"/>
      <c r="D14" s="36">
        <v>1</v>
      </c>
      <c r="E14" s="76">
        <v>18616</v>
      </c>
      <c r="F14" s="63" t="s">
        <v>31</v>
      </c>
      <c r="G14" s="84">
        <f t="shared" ref="G14:G17" si="0">E14*D14</f>
        <v>18616</v>
      </c>
      <c r="H14" s="36">
        <v>1</v>
      </c>
      <c r="I14" s="85">
        <f t="shared" ref="I14:I17" si="1">H14*E14</f>
        <v>18616</v>
      </c>
      <c r="J14" s="43"/>
      <c r="K14" s="217">
        <f t="shared" ref="K14:K17" si="2">J14*E14</f>
        <v>0</v>
      </c>
      <c r="L14" s="39"/>
      <c r="M14" s="217">
        <f t="shared" ref="M14:M17" si="3">L14*E14</f>
        <v>0</v>
      </c>
      <c r="N14" s="43"/>
      <c r="O14" s="217">
        <f t="shared" ref="O14:O17" si="4">N14*E14</f>
        <v>0</v>
      </c>
    </row>
    <row r="15" spans="1:15" s="6" customFormat="1" x14ac:dyDescent="0.25">
      <c r="A15" s="20">
        <v>3</v>
      </c>
      <c r="B15" s="241" t="s">
        <v>355</v>
      </c>
      <c r="C15" s="27"/>
      <c r="D15" s="36">
        <v>2</v>
      </c>
      <c r="E15" s="76">
        <v>10000</v>
      </c>
      <c r="F15" s="63" t="s">
        <v>31</v>
      </c>
      <c r="G15" s="84">
        <f t="shared" si="0"/>
        <v>20000</v>
      </c>
      <c r="H15" s="36">
        <v>2</v>
      </c>
      <c r="I15" s="85">
        <f t="shared" si="1"/>
        <v>20000</v>
      </c>
      <c r="J15" s="43"/>
      <c r="K15" s="217">
        <f t="shared" si="2"/>
        <v>0</v>
      </c>
      <c r="L15" s="39"/>
      <c r="M15" s="217">
        <f t="shared" si="3"/>
        <v>0</v>
      </c>
      <c r="N15" s="43"/>
      <c r="O15" s="217">
        <f t="shared" si="4"/>
        <v>0</v>
      </c>
    </row>
    <row r="16" spans="1:15" s="6" customFormat="1" x14ac:dyDescent="0.25">
      <c r="A16" s="20">
        <v>4</v>
      </c>
      <c r="B16" s="241" t="s">
        <v>67</v>
      </c>
      <c r="C16" s="27"/>
      <c r="D16" s="36">
        <v>50</v>
      </c>
      <c r="E16" s="76">
        <v>262.60000000000002</v>
      </c>
      <c r="F16" s="63" t="s">
        <v>29</v>
      </c>
      <c r="G16" s="84">
        <f t="shared" si="0"/>
        <v>13130.000000000002</v>
      </c>
      <c r="H16" s="36">
        <v>50</v>
      </c>
      <c r="I16" s="85">
        <f t="shared" si="1"/>
        <v>13130.000000000002</v>
      </c>
      <c r="J16" s="43"/>
      <c r="K16" s="217">
        <f t="shared" si="2"/>
        <v>0</v>
      </c>
      <c r="L16" s="39"/>
      <c r="M16" s="217">
        <f t="shared" si="3"/>
        <v>0</v>
      </c>
      <c r="N16" s="43"/>
      <c r="O16" s="217">
        <f t="shared" si="4"/>
        <v>0</v>
      </c>
    </row>
    <row r="17" spans="1:15" s="6" customFormat="1" x14ac:dyDescent="0.25">
      <c r="A17" s="20">
        <v>5</v>
      </c>
      <c r="B17" s="241" t="s">
        <v>356</v>
      </c>
      <c r="C17" s="27"/>
      <c r="D17" s="36">
        <v>1</v>
      </c>
      <c r="E17" s="76">
        <v>2724.8</v>
      </c>
      <c r="F17" s="63" t="s">
        <v>29</v>
      </c>
      <c r="G17" s="84">
        <f t="shared" si="0"/>
        <v>2724.8</v>
      </c>
      <c r="H17" s="36">
        <v>1</v>
      </c>
      <c r="I17" s="85">
        <f t="shared" si="1"/>
        <v>2724.8</v>
      </c>
      <c r="J17" s="43"/>
      <c r="K17" s="217">
        <f t="shared" si="2"/>
        <v>0</v>
      </c>
      <c r="L17" s="39"/>
      <c r="M17" s="217">
        <f t="shared" si="3"/>
        <v>0</v>
      </c>
      <c r="N17" s="43"/>
      <c r="O17" s="217">
        <f t="shared" si="4"/>
        <v>0</v>
      </c>
    </row>
    <row r="18" spans="1:15" s="6" customFormat="1" x14ac:dyDescent="0.25">
      <c r="A18" s="20"/>
      <c r="B18" s="31"/>
      <c r="C18" s="26"/>
      <c r="D18" s="36"/>
      <c r="E18" s="77"/>
      <c r="F18" s="63"/>
      <c r="G18" s="78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6"/>
      <c r="E19" s="76"/>
      <c r="F19" s="63"/>
      <c r="G19" s="78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6"/>
      <c r="E20" s="76"/>
      <c r="F20" s="63"/>
      <c r="G20" s="78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6"/>
      <c r="E21" s="76"/>
      <c r="F21" s="63"/>
      <c r="G21" s="78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6"/>
      <c r="E22" s="76"/>
      <c r="F22" s="63"/>
      <c r="G22" s="78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76"/>
      <c r="F23" s="63"/>
      <c r="G23" s="78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76"/>
      <c r="F24" s="63"/>
      <c r="G24" s="46"/>
      <c r="H24" s="39"/>
      <c r="I24" s="50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76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76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76"/>
      <c r="F27" s="63"/>
      <c r="G27" s="46"/>
      <c r="H27" s="39"/>
      <c r="I27" s="49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76"/>
      <c r="F28" s="63"/>
      <c r="G28" s="46"/>
      <c r="H28" s="39"/>
      <c r="I28" s="50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76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76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76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1"/>
      <c r="B32" s="31"/>
      <c r="C32" s="27"/>
      <c r="D32" s="37"/>
      <c r="E32" s="76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ht="13.5" thickBot="1" x14ac:dyDescent="0.3">
      <c r="A33" s="22"/>
      <c r="B33" s="32" t="s">
        <v>4</v>
      </c>
      <c r="C33" s="28"/>
      <c r="D33" s="38"/>
      <c r="E33" s="180"/>
      <c r="F33" s="64"/>
      <c r="G33" s="79">
        <f>SUM(G13:G32)</f>
        <v>93678.8</v>
      </c>
      <c r="H33" s="40"/>
      <c r="I33" s="79">
        <f>SUM(I13:I32)</f>
        <v>93678.8</v>
      </c>
      <c r="J33" s="55"/>
      <c r="K33" s="79">
        <f>SUM(K13:K32)</f>
        <v>0</v>
      </c>
      <c r="L33" s="40"/>
      <c r="M33" s="79">
        <f>SUM(M13:M32)</f>
        <v>0</v>
      </c>
      <c r="N33" s="55"/>
      <c r="O33" s="79">
        <f>SUM(O13:O32)</f>
        <v>0</v>
      </c>
    </row>
    <row r="34" spans="1:15" s="6" customFormat="1" ht="13.5" thickTop="1" x14ac:dyDescent="0.25">
      <c r="A34" s="7" t="s">
        <v>5</v>
      </c>
      <c r="B34" s="8"/>
      <c r="C34" s="80"/>
      <c r="D34" s="8" t="s">
        <v>6</v>
      </c>
      <c r="E34" s="181"/>
      <c r="F34" s="61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182"/>
      <c r="F35" s="65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182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496" t="s">
        <v>65</v>
      </c>
      <c r="B38" s="496"/>
      <c r="C38" s="82"/>
      <c r="D38" s="494" t="s">
        <v>9</v>
      </c>
      <c r="E38" s="494"/>
      <c r="F38" s="494"/>
      <c r="H38" s="494" t="s">
        <v>10</v>
      </c>
      <c r="I38" s="494"/>
      <c r="J38" s="494"/>
      <c r="M38" s="494" t="s">
        <v>24</v>
      </c>
      <c r="N38" s="494"/>
      <c r="O38" s="494"/>
    </row>
    <row r="39" spans="1:15" s="12" customFormat="1" x14ac:dyDescent="0.25">
      <c r="A39" s="497" t="s">
        <v>11</v>
      </c>
      <c r="B39" s="497"/>
      <c r="C39" s="83"/>
      <c r="D39" s="495" t="s">
        <v>12</v>
      </c>
      <c r="E39" s="495"/>
      <c r="F39" s="495"/>
      <c r="H39" s="495" t="s">
        <v>13</v>
      </c>
      <c r="I39" s="495"/>
      <c r="J39" s="495"/>
      <c r="M39" s="495" t="s">
        <v>25</v>
      </c>
      <c r="N39" s="495"/>
      <c r="O39" s="495"/>
    </row>
  </sheetData>
  <mergeCells count="25"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4"/>
  <sheetViews>
    <sheetView showWhiteSpace="0" view="pageLayout" zoomScale="85" zoomScaleNormal="100" zoomScalePageLayoutView="85" workbookViewId="0">
      <selection activeCell="I46" sqref="I4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7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7" s="5" customFormat="1" x14ac:dyDescent="0.25">
      <c r="C3" s="206"/>
      <c r="D3" s="206"/>
      <c r="E3" s="173"/>
      <c r="F3" s="60"/>
      <c r="H3" s="206"/>
    </row>
    <row r="4" spans="1:17" s="5" customFormat="1" x14ac:dyDescent="0.25">
      <c r="A4" s="5" t="s">
        <v>0</v>
      </c>
      <c r="C4" s="496" t="s">
        <v>1</v>
      </c>
      <c r="D4" s="496"/>
      <c r="E4" s="496"/>
      <c r="F4" s="496"/>
      <c r="G4" s="496"/>
      <c r="H4" s="203"/>
      <c r="I4" s="8"/>
      <c r="J4" s="206"/>
      <c r="K4" s="173"/>
      <c r="L4" s="206"/>
      <c r="M4" s="173"/>
      <c r="N4" s="174"/>
      <c r="O4" s="173"/>
      <c r="P4" s="174"/>
      <c r="Q4" s="174"/>
    </row>
    <row r="5" spans="1:17" s="5" customFormat="1" x14ac:dyDescent="0.25">
      <c r="A5" s="5" t="s">
        <v>15</v>
      </c>
      <c r="C5" s="508"/>
      <c r="D5" s="508"/>
      <c r="E5" s="508"/>
      <c r="F5" s="508"/>
      <c r="G5" s="508"/>
      <c r="H5" s="203"/>
      <c r="I5" s="175"/>
      <c r="J5" s="206"/>
      <c r="K5" s="173"/>
      <c r="L5" s="206"/>
      <c r="M5" s="173"/>
      <c r="N5" s="174"/>
      <c r="O5" s="173"/>
      <c r="P5" s="174"/>
      <c r="Q5" s="174"/>
    </row>
    <row r="6" spans="1:17" s="5" customFormat="1" x14ac:dyDescent="0.25">
      <c r="A6" s="5" t="s">
        <v>16</v>
      </c>
      <c r="C6" s="508" t="s">
        <v>262</v>
      </c>
      <c r="D6" s="508"/>
      <c r="E6" s="508"/>
      <c r="F6" s="508"/>
      <c r="G6" s="508"/>
      <c r="H6" s="203"/>
      <c r="I6" s="175"/>
      <c r="J6" s="206"/>
      <c r="K6" s="173"/>
      <c r="L6" s="206"/>
      <c r="M6" s="173"/>
      <c r="N6" s="174"/>
      <c r="O6" s="173"/>
      <c r="P6" s="174"/>
      <c r="Q6" s="174"/>
    </row>
    <row r="7" spans="1:17" s="5" customFormat="1" x14ac:dyDescent="0.25">
      <c r="A7" s="5" t="s">
        <v>17</v>
      </c>
      <c r="C7" s="508"/>
      <c r="D7" s="508"/>
      <c r="E7" s="508"/>
      <c r="F7" s="508"/>
      <c r="G7" s="508"/>
      <c r="H7" s="203"/>
      <c r="I7" s="175"/>
      <c r="J7" s="206"/>
      <c r="K7" s="173"/>
      <c r="L7" s="206"/>
      <c r="M7" s="173"/>
      <c r="N7" s="174"/>
      <c r="O7" s="173"/>
      <c r="P7" s="174"/>
      <c r="Q7" s="174"/>
    </row>
    <row r="8" spans="1:17" s="5" customFormat="1" ht="13.5" thickBot="1" x14ac:dyDescent="0.3">
      <c r="C8" s="203"/>
      <c r="D8" s="203"/>
      <c r="E8" s="175"/>
      <c r="F8" s="61"/>
      <c r="G8" s="203"/>
      <c r="H8" s="203"/>
      <c r="I8" s="203"/>
    </row>
    <row r="9" spans="1:17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7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7" s="1" customFormat="1" ht="13.5" thickBot="1" x14ac:dyDescent="0.3">
      <c r="A11" s="513"/>
      <c r="B11" s="516"/>
      <c r="C11" s="204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7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7" s="5" customFormat="1" x14ac:dyDescent="0.25">
      <c r="A13" s="20">
        <v>1</v>
      </c>
      <c r="B13" s="101" t="s">
        <v>265</v>
      </c>
      <c r="C13" s="26"/>
      <c r="D13" s="321">
        <f>H13+J13+L13+N13</f>
        <v>8</v>
      </c>
      <c r="E13" s="77">
        <v>134.99</v>
      </c>
      <c r="F13" s="63" t="s">
        <v>29</v>
      </c>
      <c r="G13" s="84">
        <f>E13*D13</f>
        <v>1079.92</v>
      </c>
      <c r="H13" s="36">
        <v>8</v>
      </c>
      <c r="I13" s="85">
        <f>H13*E13</f>
        <v>1079.92</v>
      </c>
      <c r="J13" s="43"/>
      <c r="K13" s="78">
        <f>J13*E13</f>
        <v>0</v>
      </c>
      <c r="L13" s="39"/>
      <c r="M13" s="85">
        <f>L13*E13</f>
        <v>0</v>
      </c>
      <c r="N13" s="59"/>
      <c r="O13" s="98">
        <f>N13*E13</f>
        <v>0</v>
      </c>
    </row>
    <row r="14" spans="1:17" s="6" customFormat="1" x14ac:dyDescent="0.25">
      <c r="A14" s="20">
        <v>2</v>
      </c>
      <c r="B14" s="31" t="s">
        <v>133</v>
      </c>
      <c r="C14" s="27"/>
      <c r="D14" s="321">
        <f t="shared" ref="D14:D15" si="0">H14+J14+L14+N14</f>
        <v>8</v>
      </c>
      <c r="E14" s="76">
        <v>300</v>
      </c>
      <c r="F14" s="63" t="s">
        <v>29</v>
      </c>
      <c r="G14" s="84">
        <f>E14*D14</f>
        <v>2400</v>
      </c>
      <c r="H14" s="36">
        <v>8</v>
      </c>
      <c r="I14" s="85">
        <f>H14*E14</f>
        <v>2400</v>
      </c>
      <c r="J14" s="43"/>
      <c r="K14" s="78">
        <f t="shared" ref="K14:K15" si="1">J14*E14</f>
        <v>0</v>
      </c>
      <c r="L14" s="39"/>
      <c r="M14" s="85">
        <f t="shared" ref="M14:M15" si="2">L14*E14</f>
        <v>0</v>
      </c>
      <c r="N14" s="43"/>
      <c r="O14" s="98">
        <f t="shared" ref="O14:O15" si="3">N14*E14</f>
        <v>0</v>
      </c>
    </row>
    <row r="15" spans="1:17" s="6" customFormat="1" x14ac:dyDescent="0.25">
      <c r="A15" s="20">
        <v>3</v>
      </c>
      <c r="B15" s="101" t="s">
        <v>263</v>
      </c>
      <c r="C15" s="27"/>
      <c r="D15" s="321">
        <f t="shared" si="0"/>
        <v>1</v>
      </c>
      <c r="E15" s="222">
        <f>39208+10000</f>
        <v>49208</v>
      </c>
      <c r="F15" s="63" t="s">
        <v>264</v>
      </c>
      <c r="G15" s="84">
        <f>E15*D15</f>
        <v>49208</v>
      </c>
      <c r="H15" s="36">
        <v>1</v>
      </c>
      <c r="I15" s="85">
        <f>H15*E15</f>
        <v>49208</v>
      </c>
      <c r="J15" s="43"/>
      <c r="K15" s="78">
        <f t="shared" si="1"/>
        <v>0</v>
      </c>
      <c r="L15" s="39"/>
      <c r="M15" s="85">
        <f t="shared" si="2"/>
        <v>0</v>
      </c>
      <c r="N15" s="43"/>
      <c r="O15" s="98">
        <f t="shared" si="3"/>
        <v>0</v>
      </c>
    </row>
    <row r="16" spans="1:17" s="6" customFormat="1" x14ac:dyDescent="0.25">
      <c r="A16" s="20"/>
      <c r="B16" s="101"/>
      <c r="C16" s="27"/>
      <c r="D16" s="36"/>
      <c r="E16" s="76"/>
      <c r="F16" s="63"/>
      <c r="G16" s="84"/>
      <c r="H16" s="36"/>
      <c r="I16" s="85"/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101"/>
      <c r="C17" s="27"/>
      <c r="D17" s="36"/>
      <c r="E17" s="76"/>
      <c r="F17" s="63"/>
      <c r="G17" s="84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101"/>
      <c r="C18" s="26"/>
      <c r="D18" s="36"/>
      <c r="E18" s="77"/>
      <c r="F18" s="63"/>
      <c r="G18" s="84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101"/>
      <c r="C19" s="27"/>
      <c r="D19" s="36"/>
      <c r="E19" s="76"/>
      <c r="F19" s="63"/>
      <c r="G19" s="84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101"/>
      <c r="C20" s="27"/>
      <c r="D20" s="36"/>
      <c r="E20" s="76"/>
      <c r="F20" s="63"/>
      <c r="G20" s="84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101"/>
      <c r="C21" s="27"/>
      <c r="D21" s="36"/>
      <c r="E21" s="76"/>
      <c r="F21" s="63"/>
      <c r="G21" s="84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86"/>
      <c r="C22" s="27"/>
      <c r="D22" s="36"/>
      <c r="E22" s="76"/>
      <c r="F22" s="63"/>
      <c r="G22" s="84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76"/>
      <c r="F23" s="63"/>
      <c r="G23" s="84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76"/>
      <c r="F24" s="63"/>
      <c r="G24" s="84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6"/>
      <c r="E25" s="76"/>
      <c r="F25" s="63"/>
      <c r="G25" s="84"/>
      <c r="H25" s="36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76"/>
      <c r="F26" s="63"/>
      <c r="G26" s="84"/>
      <c r="H26" s="36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161"/>
      <c r="B27" s="162"/>
      <c r="C27" s="163"/>
      <c r="D27" s="164"/>
      <c r="E27" s="189"/>
      <c r="F27" s="166"/>
      <c r="G27" s="167"/>
      <c r="H27" s="195"/>
      <c r="I27" s="169"/>
      <c r="J27" s="170"/>
      <c r="K27" s="171"/>
      <c r="L27" s="168"/>
      <c r="M27" s="169"/>
      <c r="N27" s="170"/>
      <c r="O27" s="16"/>
    </row>
    <row r="28" spans="1:15" s="6" customFormat="1" ht="13.5" thickBot="1" x14ac:dyDescent="0.3">
      <c r="A28" s="22"/>
      <c r="B28" s="32" t="s">
        <v>4</v>
      </c>
      <c r="C28" s="28"/>
      <c r="D28" s="38"/>
      <c r="E28" s="180"/>
      <c r="F28" s="64"/>
      <c r="G28" s="79">
        <f>SUM(G13:G27)</f>
        <v>52687.92</v>
      </c>
      <c r="H28" s="28"/>
      <c r="I28" s="79">
        <f>SUM(I13:I27)</f>
        <v>52687.92</v>
      </c>
      <c r="J28" s="55"/>
      <c r="K28" s="79">
        <f>SUM(K13:K27)</f>
        <v>0</v>
      </c>
      <c r="L28" s="40"/>
      <c r="M28" s="79">
        <f>SUM(M13:M27)</f>
        <v>0</v>
      </c>
      <c r="N28" s="55"/>
      <c r="O28" s="79">
        <f>SUM(O13:O27)</f>
        <v>0</v>
      </c>
    </row>
    <row r="29" spans="1:15" s="6" customFormat="1" ht="13.5" thickTop="1" x14ac:dyDescent="0.25">
      <c r="A29" s="7" t="s">
        <v>5</v>
      </c>
      <c r="B29" s="8"/>
      <c r="C29" s="203"/>
      <c r="D29" s="8" t="s">
        <v>6</v>
      </c>
      <c r="E29" s="181"/>
      <c r="F29" s="61"/>
      <c r="G29" s="8"/>
      <c r="H29" s="203"/>
      <c r="I29" s="9"/>
      <c r="J29" s="8"/>
      <c r="K29" s="9"/>
      <c r="M29" s="7" t="s">
        <v>7</v>
      </c>
      <c r="N29" s="8"/>
      <c r="O29" s="7"/>
    </row>
    <row r="30" spans="1:15" s="6" customFormat="1" x14ac:dyDescent="0.25">
      <c r="A30" s="7"/>
      <c r="B30" s="7"/>
      <c r="C30" s="4"/>
      <c r="D30" s="7" t="s">
        <v>8</v>
      </c>
      <c r="E30" s="182"/>
      <c r="F30" s="65"/>
      <c r="G30" s="7"/>
      <c r="H30" s="4"/>
      <c r="I30" s="10"/>
      <c r="J30" s="7"/>
      <c r="K30" s="7"/>
      <c r="L30" s="7"/>
      <c r="M30" s="7"/>
      <c r="N30" s="7"/>
      <c r="O30" s="7"/>
    </row>
    <row r="31" spans="1:15" s="8" customFormat="1" x14ac:dyDescent="0.25">
      <c r="A31" s="7"/>
      <c r="B31" s="7"/>
      <c r="C31" s="4"/>
      <c r="D31" s="4"/>
      <c r="E31" s="182"/>
      <c r="F31" s="65"/>
      <c r="G31" s="7"/>
      <c r="H31" s="4"/>
      <c r="I31" s="10"/>
      <c r="J31" s="7"/>
      <c r="K31" s="7"/>
      <c r="L31" s="7"/>
      <c r="M31" s="7"/>
      <c r="N31" s="7"/>
      <c r="O31" s="7"/>
    </row>
    <row r="32" spans="1:15" x14ac:dyDescent="0.25">
      <c r="I32" s="10"/>
    </row>
    <row r="33" spans="1:15" s="5" customFormat="1" x14ac:dyDescent="0.25">
      <c r="A33" s="496" t="s">
        <v>613</v>
      </c>
      <c r="B33" s="496"/>
      <c r="C33" s="206"/>
      <c r="D33" s="494" t="s">
        <v>9</v>
      </c>
      <c r="E33" s="494"/>
      <c r="F33" s="494"/>
      <c r="H33" s="494" t="s">
        <v>10</v>
      </c>
      <c r="I33" s="494"/>
      <c r="J33" s="494"/>
      <c r="M33" s="494" t="s">
        <v>24</v>
      </c>
      <c r="N33" s="494"/>
      <c r="O33" s="494"/>
    </row>
    <row r="34" spans="1:15" s="12" customFormat="1" x14ac:dyDescent="0.25">
      <c r="A34" s="497" t="s">
        <v>11</v>
      </c>
      <c r="B34" s="497"/>
      <c r="C34" s="205"/>
      <c r="D34" s="495" t="s">
        <v>12</v>
      </c>
      <c r="E34" s="495"/>
      <c r="F34" s="495"/>
      <c r="H34" s="495" t="s">
        <v>13</v>
      </c>
      <c r="I34" s="495"/>
      <c r="J34" s="495"/>
      <c r="M34" s="495" t="s">
        <v>25</v>
      </c>
      <c r="N34" s="495"/>
      <c r="O34" s="495"/>
    </row>
  </sheetData>
  <mergeCells count="25">
    <mergeCell ref="C7:G7"/>
    <mergeCell ref="A1:O1"/>
    <mergeCell ref="A2:O2"/>
    <mergeCell ref="C4:G4"/>
    <mergeCell ref="C5:G5"/>
    <mergeCell ref="C6:G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33:F33"/>
    <mergeCell ref="H33:J33"/>
    <mergeCell ref="M33:O33"/>
    <mergeCell ref="A34:B34"/>
    <mergeCell ref="D34:F34"/>
    <mergeCell ref="H34:J34"/>
    <mergeCell ref="M34:O34"/>
    <mergeCell ref="A33:B33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8"/>
  <sheetViews>
    <sheetView showWhiteSpace="0" view="pageLayout" zoomScale="85" zoomScaleNormal="100" zoomScalePageLayoutView="85" workbookViewId="0">
      <selection activeCell="E32" sqref="E32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7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7" s="5" customFormat="1" x14ac:dyDescent="0.25">
      <c r="C3" s="220"/>
      <c r="D3" s="220"/>
      <c r="E3" s="173"/>
      <c r="F3" s="60"/>
      <c r="H3" s="220"/>
    </row>
    <row r="4" spans="1:17" s="5" customFormat="1" x14ac:dyDescent="0.25">
      <c r="A4" s="5" t="s">
        <v>0</v>
      </c>
      <c r="C4" s="496" t="s">
        <v>1</v>
      </c>
      <c r="D4" s="496"/>
      <c r="E4" s="496"/>
      <c r="F4" s="496"/>
      <c r="G4" s="496"/>
      <c r="H4" s="219"/>
      <c r="I4" s="8"/>
      <c r="J4" s="220"/>
      <c r="K4" s="173"/>
      <c r="L4" s="220"/>
      <c r="M4" s="173"/>
      <c r="N4" s="174"/>
      <c r="O4" s="173"/>
      <c r="P4" s="174"/>
      <c r="Q4" s="174"/>
    </row>
    <row r="5" spans="1:17" s="5" customFormat="1" x14ac:dyDescent="0.25">
      <c r="A5" s="5" t="s">
        <v>15</v>
      </c>
      <c r="C5" s="508"/>
      <c r="D5" s="508"/>
      <c r="E5" s="508"/>
      <c r="F5" s="508"/>
      <c r="G5" s="508"/>
      <c r="H5" s="219"/>
      <c r="I5" s="175"/>
      <c r="J5" s="220"/>
      <c r="K5" s="173"/>
      <c r="L5" s="220"/>
      <c r="M5" s="173"/>
      <c r="N5" s="174"/>
      <c r="O5" s="173"/>
      <c r="P5" s="174"/>
      <c r="Q5" s="174"/>
    </row>
    <row r="6" spans="1:17" s="5" customFormat="1" x14ac:dyDescent="0.25">
      <c r="A6" s="5" t="s">
        <v>16</v>
      </c>
      <c r="C6" s="508" t="s">
        <v>300</v>
      </c>
      <c r="D6" s="508"/>
      <c r="E6" s="508"/>
      <c r="F6" s="508"/>
      <c r="G6" s="508"/>
      <c r="H6" s="219"/>
      <c r="I6" s="175"/>
      <c r="J6" s="220"/>
      <c r="K6" s="173"/>
      <c r="L6" s="220"/>
      <c r="M6" s="173"/>
      <c r="N6" s="174"/>
      <c r="O6" s="173"/>
      <c r="P6" s="174"/>
      <c r="Q6" s="174"/>
    </row>
    <row r="7" spans="1:17" s="5" customFormat="1" x14ac:dyDescent="0.25">
      <c r="A7" s="5" t="s">
        <v>17</v>
      </c>
      <c r="C7" s="508"/>
      <c r="D7" s="508"/>
      <c r="E7" s="508"/>
      <c r="F7" s="508"/>
      <c r="G7" s="508"/>
      <c r="H7" s="219"/>
      <c r="I7" s="175"/>
      <c r="J7" s="220"/>
      <c r="K7" s="173"/>
      <c r="L7" s="220"/>
      <c r="M7" s="173"/>
      <c r="N7" s="174"/>
      <c r="O7" s="173"/>
      <c r="P7" s="174"/>
      <c r="Q7" s="174"/>
    </row>
    <row r="8" spans="1:17" s="5" customFormat="1" ht="13.5" thickBot="1" x14ac:dyDescent="0.3">
      <c r="C8" s="219"/>
      <c r="D8" s="219"/>
      <c r="E8" s="175"/>
      <c r="F8" s="61"/>
      <c r="G8" s="219"/>
      <c r="H8" s="219"/>
      <c r="I8" s="219"/>
    </row>
    <row r="9" spans="1:17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7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7" s="1" customFormat="1" ht="13.5" thickBot="1" x14ac:dyDescent="0.3">
      <c r="A11" s="513"/>
      <c r="B11" s="516"/>
      <c r="C11" s="22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7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7" s="5" customFormat="1" x14ac:dyDescent="0.25">
      <c r="A13" s="20">
        <v>1</v>
      </c>
      <c r="B13" s="101" t="s">
        <v>325</v>
      </c>
      <c r="C13" s="26"/>
      <c r="D13" s="26">
        <v>1</v>
      </c>
      <c r="E13" s="77"/>
      <c r="F13" s="63" t="s">
        <v>29</v>
      </c>
      <c r="G13" s="84">
        <f>E13*D13</f>
        <v>0</v>
      </c>
      <c r="H13" s="36">
        <v>1</v>
      </c>
      <c r="I13" s="85">
        <f>H13*E13</f>
        <v>0</v>
      </c>
      <c r="J13" s="43"/>
      <c r="K13" s="78">
        <f>J13*E13</f>
        <v>0</v>
      </c>
      <c r="L13" s="39"/>
      <c r="M13" s="85">
        <f>L13*E13</f>
        <v>0</v>
      </c>
      <c r="N13" s="59"/>
      <c r="O13" s="98">
        <f>N13*E13</f>
        <v>0</v>
      </c>
    </row>
    <row r="14" spans="1:17" s="6" customFormat="1" x14ac:dyDescent="0.25">
      <c r="A14" s="20">
        <v>2</v>
      </c>
      <c r="B14" s="31" t="s">
        <v>326</v>
      </c>
      <c r="C14" s="27"/>
      <c r="D14" s="27">
        <v>1</v>
      </c>
      <c r="E14" s="76"/>
      <c r="F14" s="63" t="s">
        <v>29</v>
      </c>
      <c r="G14" s="84">
        <f>E14*D14</f>
        <v>0</v>
      </c>
      <c r="H14" s="36">
        <v>1</v>
      </c>
      <c r="I14" s="85">
        <f>H14*E14</f>
        <v>0</v>
      </c>
      <c r="J14" s="43"/>
      <c r="K14" s="78">
        <f t="shared" ref="K14:K16" si="0">J14*E14</f>
        <v>0</v>
      </c>
      <c r="L14" s="39"/>
      <c r="M14" s="85">
        <f t="shared" ref="M14:M16" si="1">L14*E14</f>
        <v>0</v>
      </c>
      <c r="N14" s="43"/>
      <c r="O14" s="98">
        <f t="shared" ref="O14:O16" si="2">N14*E14</f>
        <v>0</v>
      </c>
    </row>
    <row r="15" spans="1:17" s="6" customFormat="1" x14ac:dyDescent="0.25">
      <c r="A15" s="20">
        <v>3</v>
      </c>
      <c r="B15" s="101" t="s">
        <v>327</v>
      </c>
      <c r="C15" s="27"/>
      <c r="D15" s="27">
        <v>1</v>
      </c>
      <c r="E15" s="76"/>
      <c r="F15" s="63" t="s">
        <v>29</v>
      </c>
      <c r="G15" s="84">
        <f>E15*D15</f>
        <v>0</v>
      </c>
      <c r="H15" s="36">
        <v>1</v>
      </c>
      <c r="I15" s="85">
        <f>H15*E15</f>
        <v>0</v>
      </c>
      <c r="J15" s="43"/>
      <c r="K15" s="78">
        <f t="shared" si="0"/>
        <v>0</v>
      </c>
      <c r="L15" s="39"/>
      <c r="M15" s="85">
        <f t="shared" si="1"/>
        <v>0</v>
      </c>
      <c r="N15" s="43"/>
      <c r="O15" s="98">
        <f t="shared" si="2"/>
        <v>0</v>
      </c>
    </row>
    <row r="16" spans="1:17" s="6" customFormat="1" x14ac:dyDescent="0.25">
      <c r="A16" s="20">
        <v>4</v>
      </c>
      <c r="B16" s="101" t="s">
        <v>35</v>
      </c>
      <c r="C16" s="27"/>
      <c r="D16" s="27">
        <v>1</v>
      </c>
      <c r="E16" s="76">
        <v>4000</v>
      </c>
      <c r="F16" s="63" t="s">
        <v>29</v>
      </c>
      <c r="G16" s="84">
        <f>E16*D16</f>
        <v>4000</v>
      </c>
      <c r="H16" s="36">
        <v>1</v>
      </c>
      <c r="I16" s="85">
        <f>H16*E16</f>
        <v>4000</v>
      </c>
      <c r="J16" s="43"/>
      <c r="K16" s="78">
        <f t="shared" si="0"/>
        <v>0</v>
      </c>
      <c r="L16" s="39"/>
      <c r="M16" s="85">
        <f t="shared" si="1"/>
        <v>0</v>
      </c>
      <c r="N16" s="43"/>
      <c r="O16" s="98">
        <f t="shared" si="2"/>
        <v>0</v>
      </c>
    </row>
    <row r="17" spans="1:15" s="6" customFormat="1" x14ac:dyDescent="0.25">
      <c r="A17" s="20"/>
      <c r="B17" s="101"/>
      <c r="C17" s="27"/>
      <c r="D17" s="27"/>
      <c r="E17" s="76"/>
      <c r="F17" s="63"/>
      <c r="G17" s="84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101"/>
      <c r="C18" s="26"/>
      <c r="D18" s="26"/>
      <c r="E18" s="77"/>
      <c r="F18" s="63"/>
      <c r="G18" s="84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101"/>
      <c r="C19" s="27"/>
      <c r="D19" s="27"/>
      <c r="E19" s="76"/>
      <c r="F19" s="63"/>
      <c r="G19" s="84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101"/>
      <c r="C20" s="27"/>
      <c r="D20" s="27"/>
      <c r="E20" s="76"/>
      <c r="F20" s="63"/>
      <c r="G20" s="84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101"/>
      <c r="C21" s="27"/>
      <c r="D21" s="27"/>
      <c r="E21" s="76"/>
      <c r="F21" s="63"/>
      <c r="G21" s="84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86"/>
      <c r="C22" s="27"/>
      <c r="D22" s="27"/>
      <c r="E22" s="76"/>
      <c r="F22" s="63"/>
      <c r="G22" s="84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162"/>
      <c r="C23" s="163"/>
      <c r="D23" s="164"/>
      <c r="E23" s="189"/>
      <c r="F23" s="63"/>
      <c r="G23" s="84"/>
      <c r="H23" s="36"/>
      <c r="I23" s="85"/>
      <c r="J23" s="170"/>
      <c r="K23" s="171"/>
      <c r="L23" s="168"/>
      <c r="M23" s="169"/>
      <c r="N23" s="170"/>
      <c r="O23" s="16"/>
    </row>
    <row r="24" spans="1:15" s="6" customFormat="1" x14ac:dyDescent="0.25">
      <c r="A24" s="20"/>
      <c r="B24" s="162"/>
      <c r="C24" s="163"/>
      <c r="D24" s="164"/>
      <c r="E24" s="189"/>
      <c r="F24" s="63"/>
      <c r="G24" s="84"/>
      <c r="H24" s="36"/>
      <c r="I24" s="85"/>
      <c r="J24" s="170"/>
      <c r="K24" s="171"/>
      <c r="L24" s="168"/>
      <c r="M24" s="169"/>
      <c r="N24" s="170"/>
      <c r="O24" s="16"/>
    </row>
    <row r="25" spans="1:15" s="6" customFormat="1" x14ac:dyDescent="0.25">
      <c r="A25" s="20"/>
      <c r="B25" s="162"/>
      <c r="C25" s="163"/>
      <c r="D25" s="164"/>
      <c r="E25" s="189"/>
      <c r="F25" s="63"/>
      <c r="G25" s="84"/>
      <c r="H25" s="36"/>
      <c r="I25" s="85"/>
      <c r="J25" s="170"/>
      <c r="K25" s="171"/>
      <c r="L25" s="168"/>
      <c r="M25" s="169"/>
      <c r="N25" s="170"/>
      <c r="O25" s="16"/>
    </row>
    <row r="26" spans="1:15" s="6" customFormat="1" x14ac:dyDescent="0.25">
      <c r="A26" s="20"/>
      <c r="B26" s="162"/>
      <c r="C26" s="163"/>
      <c r="D26" s="164"/>
      <c r="E26" s="189"/>
      <c r="F26" s="63"/>
      <c r="G26" s="84"/>
      <c r="H26" s="36"/>
      <c r="I26" s="85"/>
      <c r="J26" s="170"/>
      <c r="K26" s="171"/>
      <c r="L26" s="168"/>
      <c r="M26" s="169"/>
      <c r="N26" s="170"/>
      <c r="O26" s="16"/>
    </row>
    <row r="27" spans="1:15" s="6" customFormat="1" x14ac:dyDescent="0.25">
      <c r="A27" s="20"/>
      <c r="B27" s="162"/>
      <c r="C27" s="163"/>
      <c r="D27" s="164"/>
      <c r="E27" s="189"/>
      <c r="F27" s="166"/>
      <c r="G27" s="200"/>
      <c r="H27" s="202"/>
      <c r="I27" s="201"/>
      <c r="J27" s="170"/>
      <c r="K27" s="171"/>
      <c r="L27" s="168"/>
      <c r="M27" s="169"/>
      <c r="N27" s="170"/>
      <c r="O27" s="16"/>
    </row>
    <row r="28" spans="1:15" s="6" customFormat="1" x14ac:dyDescent="0.25">
      <c r="A28" s="20"/>
      <c r="B28" s="162"/>
      <c r="C28" s="163"/>
      <c r="D28" s="164"/>
      <c r="E28" s="189"/>
      <c r="F28" s="166"/>
      <c r="G28" s="200"/>
      <c r="H28" s="202"/>
      <c r="I28" s="201"/>
      <c r="J28" s="170"/>
      <c r="K28" s="171"/>
      <c r="L28" s="168"/>
      <c r="M28" s="169"/>
      <c r="N28" s="170"/>
      <c r="O28" s="16"/>
    </row>
    <row r="29" spans="1:15" s="6" customFormat="1" x14ac:dyDescent="0.25">
      <c r="A29" s="20"/>
      <c r="B29" s="162"/>
      <c r="C29" s="163"/>
      <c r="D29" s="164"/>
      <c r="E29" s="189"/>
      <c r="F29" s="166"/>
      <c r="G29" s="200"/>
      <c r="H29" s="202"/>
      <c r="I29" s="201"/>
      <c r="J29" s="170"/>
      <c r="K29" s="171"/>
      <c r="L29" s="168"/>
      <c r="M29" s="169"/>
      <c r="N29" s="170"/>
      <c r="O29" s="16"/>
    </row>
    <row r="30" spans="1:15" s="6" customFormat="1" x14ac:dyDescent="0.25">
      <c r="A30" s="172"/>
      <c r="B30" s="162"/>
      <c r="C30" s="163"/>
      <c r="D30" s="164"/>
      <c r="E30" s="189"/>
      <c r="F30" s="166"/>
      <c r="G30" s="200"/>
      <c r="H30" s="202"/>
      <c r="I30" s="201"/>
      <c r="J30" s="170"/>
      <c r="K30" s="171"/>
      <c r="L30" s="168"/>
      <c r="M30" s="169"/>
      <c r="N30" s="170"/>
      <c r="O30" s="16"/>
    </row>
    <row r="31" spans="1:15" s="6" customFormat="1" x14ac:dyDescent="0.25">
      <c r="A31" s="161"/>
      <c r="B31" s="162"/>
      <c r="C31" s="163"/>
      <c r="D31" s="164"/>
      <c r="E31" s="189"/>
      <c r="F31" s="166"/>
      <c r="G31" s="167"/>
      <c r="H31" s="195"/>
      <c r="I31" s="169"/>
      <c r="J31" s="170"/>
      <c r="K31" s="171"/>
      <c r="L31" s="168"/>
      <c r="M31" s="169"/>
      <c r="N31" s="170"/>
      <c r="O31" s="16"/>
    </row>
    <row r="32" spans="1:15" s="6" customFormat="1" ht="13.5" thickBot="1" x14ac:dyDescent="0.3">
      <c r="A32" s="22"/>
      <c r="B32" s="32" t="s">
        <v>4</v>
      </c>
      <c r="C32" s="28"/>
      <c r="D32" s="38"/>
      <c r="E32" s="180"/>
      <c r="F32" s="64"/>
      <c r="G32" s="79">
        <f>SUM(G13:G31)</f>
        <v>4000</v>
      </c>
      <c r="H32" s="28"/>
      <c r="I32" s="79">
        <f>SUM(I13:I31)</f>
        <v>4000</v>
      </c>
      <c r="J32" s="55"/>
      <c r="K32" s="79">
        <f>SUM(K13:K31)</f>
        <v>0</v>
      </c>
      <c r="L32" s="40"/>
      <c r="M32" s="79">
        <f>SUM(M13:M31)</f>
        <v>0</v>
      </c>
      <c r="N32" s="55"/>
      <c r="O32" s="79">
        <f>SUM(O13:O31)</f>
        <v>0</v>
      </c>
    </row>
    <row r="33" spans="1:15" s="6" customFormat="1" ht="13.5" thickTop="1" x14ac:dyDescent="0.25">
      <c r="A33" s="7" t="s">
        <v>5</v>
      </c>
      <c r="B33" s="8"/>
      <c r="C33" s="219"/>
      <c r="D33" s="8" t="s">
        <v>6</v>
      </c>
      <c r="E33" s="181"/>
      <c r="F33" s="61"/>
      <c r="G33" s="8"/>
      <c r="H33" s="219"/>
      <c r="I33" s="9"/>
      <c r="J33" s="8"/>
      <c r="K33" s="9"/>
      <c r="M33" s="7" t="s">
        <v>7</v>
      </c>
      <c r="N33" s="8"/>
      <c r="O33" s="7"/>
    </row>
    <row r="34" spans="1:15" s="6" customFormat="1" x14ac:dyDescent="0.25">
      <c r="A34" s="7"/>
      <c r="B34" s="7"/>
      <c r="C34" s="4"/>
      <c r="D34" s="7" t="s">
        <v>8</v>
      </c>
      <c r="E34" s="182"/>
      <c r="F34" s="65"/>
      <c r="G34" s="7"/>
      <c r="H34" s="4"/>
      <c r="I34" s="10"/>
      <c r="J34" s="7"/>
      <c r="K34" s="7"/>
      <c r="L34" s="7"/>
      <c r="M34" s="7"/>
      <c r="N34" s="7"/>
      <c r="O34" s="7"/>
    </row>
    <row r="35" spans="1:15" s="8" customFormat="1" x14ac:dyDescent="0.25">
      <c r="A35" s="7"/>
      <c r="B35" s="7"/>
      <c r="C35" s="4"/>
      <c r="D35" s="4"/>
      <c r="E35" s="182"/>
      <c r="F35" s="65"/>
      <c r="G35" s="7"/>
      <c r="H35" s="4"/>
      <c r="I35" s="10"/>
      <c r="J35" s="7"/>
      <c r="K35" s="7"/>
      <c r="L35" s="7"/>
      <c r="M35" s="7"/>
      <c r="N35" s="7"/>
      <c r="O35" s="7"/>
    </row>
    <row r="36" spans="1:15" x14ac:dyDescent="0.25">
      <c r="I36" s="10"/>
    </row>
    <row r="37" spans="1:15" s="5" customFormat="1" x14ac:dyDescent="0.25">
      <c r="A37" s="496" t="s">
        <v>468</v>
      </c>
      <c r="B37" s="496"/>
      <c r="C37" s="220"/>
      <c r="D37" s="494" t="s">
        <v>9</v>
      </c>
      <c r="E37" s="494"/>
      <c r="F37" s="494"/>
      <c r="H37" s="494" t="s">
        <v>10</v>
      </c>
      <c r="I37" s="494"/>
      <c r="J37" s="494"/>
      <c r="M37" s="494" t="s">
        <v>24</v>
      </c>
      <c r="N37" s="494"/>
      <c r="O37" s="494"/>
    </row>
    <row r="38" spans="1:15" s="12" customFormat="1" x14ac:dyDescent="0.25">
      <c r="A38" s="497" t="s">
        <v>11</v>
      </c>
      <c r="B38" s="497"/>
      <c r="C38" s="218"/>
      <c r="D38" s="495" t="s">
        <v>12</v>
      </c>
      <c r="E38" s="495"/>
      <c r="F38" s="495"/>
      <c r="H38" s="495" t="s">
        <v>13</v>
      </c>
      <c r="I38" s="495"/>
      <c r="J38" s="495"/>
      <c r="M38" s="495" t="s">
        <v>25</v>
      </c>
      <c r="N38" s="495"/>
      <c r="O38" s="495"/>
    </row>
  </sheetData>
  <mergeCells count="25">
    <mergeCell ref="D37:F37"/>
    <mergeCell ref="H37:J37"/>
    <mergeCell ref="M37:O37"/>
    <mergeCell ref="A38:B38"/>
    <mergeCell ref="D38:F38"/>
    <mergeCell ref="H38:J38"/>
    <mergeCell ref="M38:O38"/>
    <mergeCell ref="A37:B3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G7"/>
    <mergeCell ref="A1:O1"/>
    <mergeCell ref="A2:O2"/>
    <mergeCell ref="C4:G4"/>
    <mergeCell ref="C5:G5"/>
    <mergeCell ref="C6:G6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5"/>
  <sheetViews>
    <sheetView view="pageLayout" zoomScale="85" zoomScaleNormal="100" zoomScalePageLayoutView="85" workbookViewId="0">
      <selection activeCell="F21" sqref="F21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55"/>
      <c r="D3" s="155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52"/>
      <c r="H5" s="152"/>
      <c r="I5" s="152"/>
    </row>
    <row r="6" spans="1:15" s="5" customFormat="1" x14ac:dyDescent="0.25">
      <c r="A6" s="5" t="s">
        <v>16</v>
      </c>
      <c r="C6" s="508" t="s">
        <v>186</v>
      </c>
      <c r="D6" s="508"/>
      <c r="E6" s="508"/>
      <c r="F6" s="61"/>
      <c r="G6" s="152"/>
      <c r="H6" s="152"/>
      <c r="I6" s="152"/>
    </row>
    <row r="7" spans="1:15" s="5" customFormat="1" x14ac:dyDescent="0.25">
      <c r="A7" s="5" t="s">
        <v>17</v>
      </c>
      <c r="C7" s="509"/>
      <c r="D7" s="509"/>
      <c r="E7" s="509"/>
      <c r="F7" s="61"/>
      <c r="G7" s="152"/>
      <c r="H7" s="152"/>
      <c r="I7" s="152"/>
    </row>
    <row r="8" spans="1:15" s="5" customFormat="1" ht="13.5" thickBot="1" x14ac:dyDescent="0.3">
      <c r="C8" s="152"/>
      <c r="D8" s="152"/>
      <c r="E8" s="152"/>
      <c r="F8" s="61"/>
      <c r="G8" s="152"/>
      <c r="H8" s="152"/>
      <c r="I8" s="152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26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7"/>
      <c r="G10" s="52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53" t="s">
        <v>20</v>
      </c>
      <c r="D11" s="34"/>
      <c r="E11" s="523"/>
      <c r="F11" s="528"/>
      <c r="G11" s="516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243"/>
      <c r="G12" s="244"/>
      <c r="H12" s="25"/>
      <c r="I12" s="48"/>
      <c r="J12" s="41"/>
      <c r="K12" s="53"/>
      <c r="L12" s="52"/>
      <c r="M12" s="57"/>
      <c r="N12" s="58"/>
      <c r="O12" s="18"/>
    </row>
    <row r="13" spans="1:15" s="5" customFormat="1" ht="25.5" x14ac:dyDescent="0.2">
      <c r="A13" s="20"/>
      <c r="B13" s="242" t="s">
        <v>352</v>
      </c>
      <c r="C13" s="27"/>
      <c r="D13" s="36"/>
      <c r="E13" s="222"/>
      <c r="F13" s="245"/>
      <c r="G13" s="246"/>
      <c r="H13" s="194"/>
      <c r="I13" s="85"/>
      <c r="J13" s="43"/>
      <c r="K13" s="46"/>
      <c r="L13" s="39"/>
      <c r="M13" s="50"/>
      <c r="N13" s="59"/>
      <c r="O13" s="16"/>
    </row>
    <row r="14" spans="1:15" s="6" customFormat="1" x14ac:dyDescent="0.2">
      <c r="A14" s="20">
        <v>1</v>
      </c>
      <c r="B14" s="240" t="s">
        <v>470</v>
      </c>
      <c r="C14" s="27"/>
      <c r="D14" s="36"/>
      <c r="E14" s="76"/>
      <c r="F14" s="245"/>
      <c r="G14" s="247"/>
      <c r="H14" s="194"/>
      <c r="I14" s="85"/>
      <c r="J14" s="43"/>
      <c r="K14" s="54"/>
      <c r="L14" s="39"/>
      <c r="M14" s="50"/>
      <c r="N14" s="43"/>
      <c r="O14" s="16"/>
    </row>
    <row r="15" spans="1:15" s="6" customFormat="1" x14ac:dyDescent="0.2">
      <c r="A15" s="20">
        <v>2</v>
      </c>
      <c r="B15" s="240" t="s">
        <v>471</v>
      </c>
      <c r="C15" s="27"/>
      <c r="D15" s="36"/>
      <c r="E15" s="76"/>
      <c r="F15" s="245"/>
      <c r="G15" s="247"/>
      <c r="H15" s="194"/>
      <c r="I15" s="85"/>
      <c r="J15" s="43"/>
      <c r="K15" s="54"/>
      <c r="L15" s="39"/>
      <c r="M15" s="50"/>
      <c r="N15" s="43"/>
      <c r="O15" s="16"/>
    </row>
    <row r="16" spans="1:15" s="6" customFormat="1" x14ac:dyDescent="0.2">
      <c r="A16" s="20">
        <v>3</v>
      </c>
      <c r="B16" s="240" t="s">
        <v>472</v>
      </c>
      <c r="C16" s="27"/>
      <c r="D16" s="36"/>
      <c r="E16" s="76"/>
      <c r="F16" s="245"/>
      <c r="G16" s="247"/>
      <c r="H16" s="194"/>
      <c r="I16" s="85"/>
      <c r="J16" s="43"/>
      <c r="K16" s="54"/>
      <c r="L16" s="39"/>
      <c r="M16" s="50"/>
      <c r="N16" s="43"/>
      <c r="O16" s="16"/>
    </row>
    <row r="17" spans="1:17" s="6" customFormat="1" x14ac:dyDescent="0.25">
      <c r="A17" s="20">
        <v>4</v>
      </c>
      <c r="B17" s="241" t="s">
        <v>353</v>
      </c>
      <c r="C17" s="27"/>
      <c r="D17" s="36"/>
      <c r="E17" s="76"/>
      <c r="F17" s="245"/>
      <c r="G17" s="247"/>
      <c r="H17" s="194"/>
      <c r="I17" s="85"/>
      <c r="J17" s="43"/>
      <c r="K17" s="54"/>
      <c r="L17" s="39"/>
      <c r="M17" s="50"/>
      <c r="N17" s="43"/>
      <c r="O17" s="16"/>
    </row>
    <row r="18" spans="1:17" s="6" customFormat="1" ht="38.25" x14ac:dyDescent="0.25">
      <c r="A18" s="20">
        <v>5</v>
      </c>
      <c r="B18" s="322" t="s">
        <v>469</v>
      </c>
      <c r="C18" s="27"/>
      <c r="D18" s="36"/>
      <c r="E18" s="222"/>
      <c r="F18" s="214"/>
      <c r="G18" s="323"/>
      <c r="H18" s="216"/>
      <c r="I18" s="85"/>
      <c r="J18" s="216"/>
      <c r="K18" s="78"/>
      <c r="L18" s="215"/>
      <c r="M18" s="85"/>
      <c r="N18" s="216"/>
      <c r="O18" s="98"/>
      <c r="P18" s="174"/>
      <c r="Q18" s="174"/>
    </row>
    <row r="19" spans="1:17" s="6" customFormat="1" x14ac:dyDescent="0.25">
      <c r="A19" s="20"/>
      <c r="B19" s="31"/>
      <c r="C19" s="27"/>
      <c r="D19" s="36"/>
      <c r="E19" s="76"/>
      <c r="F19" s="63"/>
      <c r="G19" s="324"/>
      <c r="H19" s="88"/>
      <c r="I19" s="85"/>
      <c r="J19" s="43"/>
      <c r="K19" s="54"/>
      <c r="L19" s="39"/>
      <c r="M19" s="50"/>
      <c r="N19" s="43"/>
      <c r="O19" s="16"/>
    </row>
    <row r="20" spans="1:17" s="6" customFormat="1" x14ac:dyDescent="0.25">
      <c r="A20" s="20"/>
      <c r="B20" s="31"/>
      <c r="C20" s="27"/>
      <c r="D20" s="36"/>
      <c r="E20" s="76"/>
      <c r="F20" s="63"/>
      <c r="G20" s="324"/>
      <c r="H20" s="88"/>
      <c r="I20" s="85"/>
      <c r="J20" s="43"/>
      <c r="K20" s="54"/>
      <c r="L20" s="39"/>
      <c r="M20" s="50"/>
      <c r="N20" s="43"/>
      <c r="O20" s="16"/>
    </row>
    <row r="21" spans="1:17" s="6" customFormat="1" x14ac:dyDescent="0.25">
      <c r="A21" s="20"/>
      <c r="B21" s="31"/>
      <c r="C21" s="27"/>
      <c r="D21" s="36"/>
      <c r="E21" s="76"/>
      <c r="F21" s="63"/>
      <c r="G21" s="248"/>
      <c r="H21" s="36"/>
      <c r="I21" s="85"/>
      <c r="J21" s="43"/>
      <c r="K21" s="54"/>
      <c r="L21" s="39"/>
      <c r="M21" s="50"/>
      <c r="N21" s="43"/>
      <c r="O21" s="16"/>
    </row>
    <row r="22" spans="1:17" s="6" customFormat="1" x14ac:dyDescent="0.25">
      <c r="A22" s="20"/>
      <c r="B22" s="31"/>
      <c r="C22" s="27"/>
      <c r="D22" s="36"/>
      <c r="E22" s="76"/>
      <c r="F22" s="63"/>
      <c r="G22" s="248"/>
      <c r="H22" s="36"/>
      <c r="I22" s="85"/>
      <c r="J22" s="43"/>
      <c r="K22" s="54"/>
      <c r="L22" s="39"/>
      <c r="M22" s="50"/>
      <c r="N22" s="43"/>
      <c r="O22" s="16"/>
    </row>
    <row r="23" spans="1:17" s="6" customFormat="1" x14ac:dyDescent="0.25">
      <c r="A23" s="20"/>
      <c r="B23" s="31"/>
      <c r="C23" s="27"/>
      <c r="D23" s="36"/>
      <c r="E23" s="45"/>
      <c r="F23" s="63"/>
      <c r="G23" s="248"/>
      <c r="H23" s="36"/>
      <c r="I23" s="85"/>
      <c r="J23" s="43"/>
      <c r="K23" s="54"/>
      <c r="L23" s="39"/>
      <c r="M23" s="50"/>
      <c r="N23" s="43"/>
      <c r="O23" s="16"/>
    </row>
    <row r="24" spans="1:17" s="6" customFormat="1" x14ac:dyDescent="0.25">
      <c r="A24" s="20"/>
      <c r="B24" s="31"/>
      <c r="C24" s="27"/>
      <c r="D24" s="36"/>
      <c r="E24" s="45"/>
      <c r="F24" s="63"/>
      <c r="G24" s="248"/>
      <c r="H24" s="36"/>
      <c r="I24" s="85"/>
      <c r="J24" s="43"/>
      <c r="K24" s="54"/>
      <c r="L24" s="39"/>
      <c r="M24" s="50"/>
      <c r="N24" s="43"/>
      <c r="O24" s="16"/>
    </row>
    <row r="25" spans="1:17" s="6" customFormat="1" x14ac:dyDescent="0.25">
      <c r="A25" s="20"/>
      <c r="B25" s="31"/>
      <c r="C25" s="27"/>
      <c r="D25" s="37"/>
      <c r="E25" s="45"/>
      <c r="F25" s="63"/>
      <c r="G25" s="248"/>
      <c r="H25" s="39"/>
      <c r="I25" s="50"/>
      <c r="J25" s="43"/>
      <c r="K25" s="54"/>
      <c r="L25" s="39"/>
      <c r="M25" s="50"/>
      <c r="N25" s="43"/>
      <c r="O25" s="16"/>
    </row>
    <row r="26" spans="1:17" s="6" customFormat="1" x14ac:dyDescent="0.25">
      <c r="A26" s="20"/>
      <c r="B26" s="31"/>
      <c r="C26" s="27"/>
      <c r="D26" s="37"/>
      <c r="E26" s="45"/>
      <c r="F26" s="63"/>
      <c r="G26" s="248"/>
      <c r="H26" s="39"/>
      <c r="I26" s="50"/>
      <c r="J26" s="43"/>
      <c r="K26" s="54"/>
      <c r="L26" s="39"/>
      <c r="M26" s="50"/>
      <c r="N26" s="43"/>
      <c r="O26" s="16"/>
    </row>
    <row r="27" spans="1:17" s="6" customFormat="1" x14ac:dyDescent="0.25">
      <c r="A27" s="20"/>
      <c r="B27" s="31"/>
      <c r="C27" s="27"/>
      <c r="D27" s="37"/>
      <c r="E27" s="45"/>
      <c r="F27" s="63"/>
      <c r="G27" s="248"/>
      <c r="H27" s="39"/>
      <c r="I27" s="50"/>
      <c r="J27" s="43"/>
      <c r="K27" s="54"/>
      <c r="L27" s="39"/>
      <c r="M27" s="50"/>
      <c r="N27" s="43"/>
      <c r="O27" s="16"/>
    </row>
    <row r="28" spans="1:17" s="6" customFormat="1" x14ac:dyDescent="0.25">
      <c r="A28" s="20"/>
      <c r="B28" s="31"/>
      <c r="C28" s="27"/>
      <c r="D28" s="37"/>
      <c r="E28" s="45"/>
      <c r="F28" s="63"/>
      <c r="G28" s="248"/>
      <c r="H28" s="39"/>
      <c r="I28" s="49"/>
      <c r="J28" s="43"/>
      <c r="K28" s="54"/>
      <c r="L28" s="39"/>
      <c r="M28" s="50"/>
      <c r="N28" s="43"/>
      <c r="O28" s="16"/>
    </row>
    <row r="29" spans="1:17" s="6" customFormat="1" ht="13.5" thickBot="1" x14ac:dyDescent="0.3">
      <c r="A29" s="22"/>
      <c r="B29" s="32" t="s">
        <v>4</v>
      </c>
      <c r="C29" s="28"/>
      <c r="D29" s="38"/>
      <c r="E29" s="47"/>
      <c r="F29" s="249"/>
      <c r="G29" s="250">
        <f>SUM(G13:G28)</f>
        <v>0</v>
      </c>
      <c r="H29" s="40"/>
      <c r="I29" s="79">
        <f>SUM(I13:I28)</f>
        <v>0</v>
      </c>
      <c r="J29" s="55"/>
      <c r="K29" s="79">
        <f>SUM(K13:K28)</f>
        <v>0</v>
      </c>
      <c r="L29" s="40"/>
      <c r="M29" s="79">
        <f>SUM(M13:M28)</f>
        <v>0</v>
      </c>
      <c r="N29" s="55"/>
      <c r="O29" s="79">
        <f>SUM(O13:O28)</f>
        <v>0</v>
      </c>
    </row>
    <row r="30" spans="1:17" s="6" customFormat="1" ht="13.5" thickTop="1" x14ac:dyDescent="0.25">
      <c r="A30" s="7" t="s">
        <v>5</v>
      </c>
      <c r="B30" s="8"/>
      <c r="C30" s="152"/>
      <c r="D30" s="8" t="s">
        <v>6</v>
      </c>
      <c r="E30" s="8"/>
      <c r="F30" s="61"/>
      <c r="G30" s="8"/>
      <c r="H30" s="8"/>
      <c r="I30" s="9"/>
      <c r="J30" s="8"/>
      <c r="K30" s="9"/>
      <c r="M30" s="7" t="s">
        <v>7</v>
      </c>
      <c r="N30" s="8"/>
      <c r="O30" s="7"/>
    </row>
    <row r="31" spans="1:17" s="6" customFormat="1" x14ac:dyDescent="0.25">
      <c r="A31" s="7"/>
      <c r="B31" s="7"/>
      <c r="C31" s="4"/>
      <c r="D31" s="7" t="s">
        <v>8</v>
      </c>
      <c r="E31" s="7"/>
      <c r="F31" s="65"/>
      <c r="G31" s="7"/>
      <c r="H31" s="7"/>
      <c r="I31" s="10"/>
      <c r="J31" s="7"/>
      <c r="K31" s="7"/>
      <c r="L31" s="7"/>
      <c r="M31" s="7"/>
      <c r="N31" s="7"/>
      <c r="O31" s="7"/>
    </row>
    <row r="32" spans="1:17" s="8" customFormat="1" x14ac:dyDescent="0.25">
      <c r="A32" s="7"/>
      <c r="B32" s="7"/>
      <c r="C32" s="4"/>
      <c r="D32" s="4"/>
      <c r="E32" s="7"/>
      <c r="F32" s="65"/>
      <c r="G32" s="7"/>
      <c r="H32" s="7"/>
      <c r="I32" s="10"/>
      <c r="J32" s="7"/>
      <c r="K32" s="7"/>
      <c r="L32" s="7"/>
      <c r="M32" s="7"/>
      <c r="N32" s="7"/>
      <c r="O32" s="7"/>
    </row>
    <row r="33" spans="1:15" x14ac:dyDescent="0.25">
      <c r="I33" s="10"/>
    </row>
    <row r="34" spans="1:15" s="5" customFormat="1" x14ac:dyDescent="0.25">
      <c r="A34" s="496" t="s">
        <v>612</v>
      </c>
      <c r="B34" s="496"/>
      <c r="C34" s="155"/>
      <c r="D34" s="494" t="s">
        <v>9</v>
      </c>
      <c r="E34" s="494"/>
      <c r="F34" s="494"/>
      <c r="H34" s="494" t="s">
        <v>10</v>
      </c>
      <c r="I34" s="494"/>
      <c r="J34" s="494"/>
      <c r="M34" s="494" t="s">
        <v>24</v>
      </c>
      <c r="N34" s="494"/>
      <c r="O34" s="494"/>
    </row>
    <row r="35" spans="1:15" s="12" customFormat="1" x14ac:dyDescent="0.25">
      <c r="A35" s="497" t="s">
        <v>11</v>
      </c>
      <c r="B35" s="497"/>
      <c r="C35" s="154"/>
      <c r="D35" s="495" t="s">
        <v>12</v>
      </c>
      <c r="E35" s="495"/>
      <c r="F35" s="495"/>
      <c r="H35" s="495" t="s">
        <v>13</v>
      </c>
      <c r="I35" s="495"/>
      <c r="J35" s="495"/>
      <c r="M35" s="495" t="s">
        <v>25</v>
      </c>
      <c r="N35" s="495"/>
      <c r="O35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5:B35"/>
    <mergeCell ref="D35:F35"/>
    <mergeCell ref="H35:J35"/>
    <mergeCell ref="M35:O35"/>
    <mergeCell ref="L10:M11"/>
    <mergeCell ref="N10:O11"/>
    <mergeCell ref="A34:B34"/>
    <mergeCell ref="D34:F34"/>
    <mergeCell ref="H34:J34"/>
    <mergeCell ref="M34:O34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view="pageLayout" zoomScale="85" zoomScaleNormal="100" zoomScalePageLayoutView="85" workbookViewId="0">
      <selection activeCell="K38" sqref="K3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5703125" style="4" customWidth="1"/>
    <col min="4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A3" s="5" t="s">
        <v>0</v>
      </c>
      <c r="C3" s="509" t="s">
        <v>1</v>
      </c>
      <c r="D3" s="509"/>
      <c r="E3" s="509"/>
      <c r="F3" s="496"/>
      <c r="G3" s="496"/>
      <c r="H3" s="496"/>
      <c r="I3" s="496"/>
    </row>
    <row r="4" spans="1:15" s="5" customFormat="1" x14ac:dyDescent="0.25">
      <c r="A4" s="5" t="s">
        <v>15</v>
      </c>
      <c r="C4" s="508"/>
      <c r="D4" s="508"/>
      <c r="E4" s="508"/>
      <c r="F4" s="61"/>
      <c r="G4" s="219"/>
      <c r="H4" s="219"/>
      <c r="I4" s="219"/>
    </row>
    <row r="5" spans="1:15" s="5" customFormat="1" x14ac:dyDescent="0.25">
      <c r="A5" s="5" t="s">
        <v>16</v>
      </c>
      <c r="C5" s="508" t="s">
        <v>280</v>
      </c>
      <c r="D5" s="508"/>
      <c r="E5" s="508"/>
      <c r="F5" s="61"/>
      <c r="G5" s="219"/>
      <c r="H5" s="219"/>
      <c r="I5" s="219"/>
    </row>
    <row r="6" spans="1:15" s="5" customFormat="1" x14ac:dyDescent="0.25">
      <c r="A6" s="5" t="s">
        <v>17</v>
      </c>
      <c r="C6" s="509"/>
      <c r="D6" s="509"/>
      <c r="E6" s="509"/>
      <c r="F6" s="61"/>
      <c r="G6" s="219"/>
      <c r="H6" s="219"/>
      <c r="I6" s="219"/>
    </row>
    <row r="7" spans="1:15" s="5" customFormat="1" ht="13.5" thickBot="1" x14ac:dyDescent="0.3">
      <c r="C7" s="219"/>
      <c r="D7" s="219"/>
      <c r="E7" s="175"/>
      <c r="F7" s="61"/>
      <c r="G7" s="219"/>
      <c r="H7" s="219"/>
      <c r="I7" s="219"/>
    </row>
    <row r="8" spans="1:15" s="5" customFormat="1" ht="13.5" customHeight="1" thickTop="1" x14ac:dyDescent="0.25">
      <c r="A8" s="511" t="s">
        <v>2</v>
      </c>
      <c r="B8" s="514" t="s">
        <v>18</v>
      </c>
      <c r="C8" s="510" t="s">
        <v>19</v>
      </c>
      <c r="D8" s="510"/>
      <c r="E8" s="517" t="s">
        <v>22</v>
      </c>
      <c r="F8" s="510"/>
      <c r="G8" s="518"/>
      <c r="H8" s="506" t="s">
        <v>23</v>
      </c>
      <c r="I8" s="506"/>
      <c r="J8" s="506"/>
      <c r="K8" s="506"/>
      <c r="L8" s="506"/>
      <c r="M8" s="506"/>
      <c r="N8" s="506"/>
      <c r="O8" s="507"/>
    </row>
    <row r="9" spans="1:15" s="5" customFormat="1" x14ac:dyDescent="0.25">
      <c r="A9" s="512"/>
      <c r="B9" s="515"/>
      <c r="C9" s="23" t="s">
        <v>19</v>
      </c>
      <c r="D9" s="33" t="s">
        <v>21</v>
      </c>
      <c r="E9" s="521" t="s">
        <v>3</v>
      </c>
      <c r="F9" s="522"/>
      <c r="G9" s="519" t="s">
        <v>4</v>
      </c>
      <c r="H9" s="498">
        <v>1</v>
      </c>
      <c r="I9" s="498"/>
      <c r="J9" s="500">
        <v>2</v>
      </c>
      <c r="K9" s="504"/>
      <c r="L9" s="498">
        <v>3</v>
      </c>
      <c r="M9" s="498"/>
      <c r="N9" s="500">
        <v>4</v>
      </c>
      <c r="O9" s="501"/>
    </row>
    <row r="10" spans="1:15" s="1" customFormat="1" ht="13.5" thickBot="1" x14ac:dyDescent="0.3">
      <c r="A10" s="513"/>
      <c r="B10" s="516"/>
      <c r="C10" s="221" t="s">
        <v>20</v>
      </c>
      <c r="D10" s="34"/>
      <c r="E10" s="523"/>
      <c r="F10" s="524"/>
      <c r="G10" s="520"/>
      <c r="H10" s="499"/>
      <c r="I10" s="499"/>
      <c r="J10" s="502"/>
      <c r="K10" s="505"/>
      <c r="L10" s="499"/>
      <c r="M10" s="499"/>
      <c r="N10" s="502"/>
      <c r="O10" s="503"/>
    </row>
    <row r="11" spans="1:15" s="5" customFormat="1" x14ac:dyDescent="0.25">
      <c r="A11" s="19"/>
      <c r="B11" s="29"/>
      <c r="C11" s="25"/>
      <c r="D11" s="35"/>
      <c r="E11" s="178"/>
      <c r="F11" s="62"/>
      <c r="G11" s="42"/>
      <c r="H11" s="25"/>
      <c r="I11" s="48"/>
      <c r="J11" s="41"/>
      <c r="K11" s="53"/>
      <c r="L11" s="25"/>
      <c r="M11" s="57"/>
      <c r="N11" s="58"/>
      <c r="O11" s="18"/>
    </row>
    <row r="12" spans="1:15" s="5" customFormat="1" x14ac:dyDescent="0.25">
      <c r="A12" s="20">
        <v>1</v>
      </c>
      <c r="B12" s="207" t="s">
        <v>64</v>
      </c>
      <c r="C12" s="26"/>
      <c r="D12" s="36">
        <v>2</v>
      </c>
      <c r="E12" s="228">
        <v>30000</v>
      </c>
      <c r="F12" s="63" t="s">
        <v>31</v>
      </c>
      <c r="G12" s="118">
        <f>E12*D12</f>
        <v>60000</v>
      </c>
      <c r="H12" s="26">
        <v>2</v>
      </c>
      <c r="I12" s="119">
        <f>H12*E12</f>
        <v>60000</v>
      </c>
      <c r="J12" s="43"/>
      <c r="K12" s="217">
        <f>J12*E12</f>
        <v>0</v>
      </c>
      <c r="L12" s="26"/>
      <c r="M12" s="217">
        <f>L12*E12</f>
        <v>0</v>
      </c>
      <c r="N12" s="59"/>
      <c r="O12" s="217">
        <f>N12*E12</f>
        <v>0</v>
      </c>
    </row>
    <row r="13" spans="1:15" s="6" customFormat="1" x14ac:dyDescent="0.25">
      <c r="A13" s="20">
        <v>2</v>
      </c>
      <c r="B13" s="208" t="s">
        <v>281</v>
      </c>
      <c r="C13" s="27"/>
      <c r="D13" s="37">
        <v>4</v>
      </c>
      <c r="E13" s="222">
        <v>10000</v>
      </c>
      <c r="F13" s="63" t="s">
        <v>31</v>
      </c>
      <c r="G13" s="118">
        <f t="shared" ref="G13:G33" si="0">E13*D13</f>
        <v>40000</v>
      </c>
      <c r="H13" s="26">
        <v>4</v>
      </c>
      <c r="I13" s="119">
        <f t="shared" ref="I13:I33" si="1">H13*E13</f>
        <v>40000</v>
      </c>
      <c r="J13" s="43"/>
      <c r="K13" s="217">
        <f t="shared" ref="K13:K32" si="2">J13*E13</f>
        <v>0</v>
      </c>
      <c r="L13" s="26"/>
      <c r="M13" s="217">
        <f t="shared" ref="M13:M33" si="3">L13*E13</f>
        <v>0</v>
      </c>
      <c r="N13" s="43"/>
      <c r="O13" s="217">
        <f t="shared" ref="O13:O32" si="4">N13*E13</f>
        <v>0</v>
      </c>
    </row>
    <row r="14" spans="1:15" s="6" customFormat="1" x14ac:dyDescent="0.25">
      <c r="A14" s="20">
        <v>3</v>
      </c>
      <c r="B14" s="208" t="s">
        <v>282</v>
      </c>
      <c r="C14" s="27"/>
      <c r="D14" s="37">
        <v>1</v>
      </c>
      <c r="E14" s="76">
        <v>3151.2</v>
      </c>
      <c r="F14" s="63" t="s">
        <v>289</v>
      </c>
      <c r="G14" s="118">
        <f t="shared" si="0"/>
        <v>3151.2</v>
      </c>
      <c r="H14" s="26">
        <v>1</v>
      </c>
      <c r="I14" s="119">
        <f t="shared" si="1"/>
        <v>3151.2</v>
      </c>
      <c r="J14" s="43"/>
      <c r="K14" s="217">
        <f t="shared" si="2"/>
        <v>0</v>
      </c>
      <c r="L14" s="26"/>
      <c r="M14" s="217">
        <f t="shared" si="3"/>
        <v>0</v>
      </c>
      <c r="N14" s="43"/>
      <c r="O14" s="217">
        <f t="shared" si="4"/>
        <v>0</v>
      </c>
    </row>
    <row r="15" spans="1:15" s="6" customFormat="1" x14ac:dyDescent="0.25">
      <c r="A15" s="20">
        <v>4</v>
      </c>
      <c r="B15" s="208" t="s">
        <v>56</v>
      </c>
      <c r="C15" s="27"/>
      <c r="D15" s="37">
        <v>2</v>
      </c>
      <c r="E15" s="222">
        <v>39208</v>
      </c>
      <c r="F15" s="63" t="s">
        <v>31</v>
      </c>
      <c r="G15" s="118">
        <f t="shared" si="0"/>
        <v>78416</v>
      </c>
      <c r="H15" s="26">
        <v>1</v>
      </c>
      <c r="I15" s="119">
        <f t="shared" si="1"/>
        <v>39208</v>
      </c>
      <c r="J15" s="43"/>
      <c r="K15" s="217">
        <f t="shared" si="2"/>
        <v>0</v>
      </c>
      <c r="L15" s="26">
        <v>1</v>
      </c>
      <c r="M15" s="217">
        <f t="shared" si="3"/>
        <v>39208</v>
      </c>
      <c r="N15" s="43"/>
      <c r="O15" s="217">
        <f t="shared" si="4"/>
        <v>0</v>
      </c>
    </row>
    <row r="16" spans="1:15" s="6" customFormat="1" x14ac:dyDescent="0.25">
      <c r="A16" s="20">
        <v>5</v>
      </c>
      <c r="B16" s="208" t="s">
        <v>39</v>
      </c>
      <c r="C16" s="27"/>
      <c r="D16" s="37">
        <v>8</v>
      </c>
      <c r="E16" s="222">
        <v>300</v>
      </c>
      <c r="F16" s="63" t="s">
        <v>31</v>
      </c>
      <c r="G16" s="118">
        <f t="shared" si="0"/>
        <v>2400</v>
      </c>
      <c r="H16" s="26">
        <v>4</v>
      </c>
      <c r="I16" s="119">
        <f t="shared" si="1"/>
        <v>1200</v>
      </c>
      <c r="J16" s="43"/>
      <c r="K16" s="217">
        <f t="shared" si="2"/>
        <v>0</v>
      </c>
      <c r="L16" s="26">
        <v>4</v>
      </c>
      <c r="M16" s="217">
        <f t="shared" si="3"/>
        <v>1200</v>
      </c>
      <c r="N16" s="43"/>
      <c r="O16" s="217">
        <f t="shared" si="4"/>
        <v>0</v>
      </c>
    </row>
    <row r="17" spans="1:15" s="6" customFormat="1" x14ac:dyDescent="0.25">
      <c r="A17" s="20">
        <v>6</v>
      </c>
      <c r="B17" s="208" t="s">
        <v>242</v>
      </c>
      <c r="C17" s="26"/>
      <c r="D17" s="36">
        <v>4</v>
      </c>
      <c r="E17" s="223"/>
      <c r="F17" s="63" t="s">
        <v>31</v>
      </c>
      <c r="G17" s="118">
        <f t="shared" si="0"/>
        <v>0</v>
      </c>
      <c r="H17" s="26">
        <v>4</v>
      </c>
      <c r="I17" s="119">
        <f t="shared" si="1"/>
        <v>0</v>
      </c>
      <c r="J17" s="43"/>
      <c r="K17" s="217">
        <f t="shared" si="2"/>
        <v>0</v>
      </c>
      <c r="L17" s="26"/>
      <c r="M17" s="217">
        <f t="shared" si="3"/>
        <v>0</v>
      </c>
      <c r="N17" s="43"/>
      <c r="O17" s="217">
        <f t="shared" si="4"/>
        <v>0</v>
      </c>
    </row>
    <row r="18" spans="1:15" s="6" customFormat="1" x14ac:dyDescent="0.25">
      <c r="A18" s="20">
        <v>7</v>
      </c>
      <c r="B18" s="207" t="s">
        <v>40</v>
      </c>
      <c r="C18" s="27"/>
      <c r="D18" s="37">
        <v>12</v>
      </c>
      <c r="E18" s="76">
        <v>134.99</v>
      </c>
      <c r="F18" s="63" t="s">
        <v>31</v>
      </c>
      <c r="G18" s="118">
        <f t="shared" si="0"/>
        <v>1619.88</v>
      </c>
      <c r="H18" s="26">
        <v>3</v>
      </c>
      <c r="I18" s="119">
        <f t="shared" si="1"/>
        <v>404.97</v>
      </c>
      <c r="J18" s="88">
        <v>3</v>
      </c>
      <c r="K18" s="217">
        <f t="shared" si="2"/>
        <v>404.97</v>
      </c>
      <c r="L18" s="26">
        <v>3</v>
      </c>
      <c r="M18" s="217">
        <f t="shared" si="3"/>
        <v>404.97</v>
      </c>
      <c r="N18" s="88">
        <v>3</v>
      </c>
      <c r="O18" s="217">
        <f t="shared" si="4"/>
        <v>404.97</v>
      </c>
    </row>
    <row r="19" spans="1:15" s="6" customFormat="1" x14ac:dyDescent="0.25">
      <c r="A19" s="20">
        <v>8</v>
      </c>
      <c r="B19" s="208" t="s">
        <v>283</v>
      </c>
      <c r="C19" s="27"/>
      <c r="D19" s="37">
        <v>5</v>
      </c>
      <c r="E19" s="76">
        <v>2724.8</v>
      </c>
      <c r="F19" s="63" t="s">
        <v>31</v>
      </c>
      <c r="G19" s="118">
        <f t="shared" si="0"/>
        <v>13624</v>
      </c>
      <c r="H19" s="26">
        <v>2</v>
      </c>
      <c r="I19" s="119">
        <f t="shared" si="1"/>
        <v>5449.6</v>
      </c>
      <c r="J19" s="88"/>
      <c r="K19" s="217">
        <f t="shared" si="2"/>
        <v>0</v>
      </c>
      <c r="L19" s="26">
        <v>2</v>
      </c>
      <c r="M19" s="217">
        <f t="shared" si="3"/>
        <v>5449.6</v>
      </c>
      <c r="N19" s="88">
        <v>1</v>
      </c>
      <c r="O19" s="217">
        <f t="shared" si="4"/>
        <v>2724.8</v>
      </c>
    </row>
    <row r="20" spans="1:15" s="6" customFormat="1" x14ac:dyDescent="0.25">
      <c r="A20" s="20">
        <v>9</v>
      </c>
      <c r="B20" s="208" t="s">
        <v>284</v>
      </c>
      <c r="C20" s="27"/>
      <c r="D20" s="37">
        <v>1</v>
      </c>
      <c r="E20" s="76">
        <v>1200</v>
      </c>
      <c r="F20" s="63" t="s">
        <v>31</v>
      </c>
      <c r="G20" s="118">
        <f t="shared" si="0"/>
        <v>1200</v>
      </c>
      <c r="H20" s="26">
        <v>1</v>
      </c>
      <c r="I20" s="119">
        <f t="shared" si="1"/>
        <v>1200</v>
      </c>
      <c r="J20" s="88"/>
      <c r="K20" s="217">
        <f t="shared" si="2"/>
        <v>0</v>
      </c>
      <c r="L20" s="26"/>
      <c r="M20" s="217">
        <f t="shared" si="3"/>
        <v>0</v>
      </c>
      <c r="N20" s="88"/>
      <c r="O20" s="217">
        <f t="shared" si="4"/>
        <v>0</v>
      </c>
    </row>
    <row r="21" spans="1:15" s="6" customFormat="1" x14ac:dyDescent="0.25">
      <c r="A21" s="20">
        <v>10</v>
      </c>
      <c r="B21" s="208" t="s">
        <v>233</v>
      </c>
      <c r="C21" s="27"/>
      <c r="D21" s="37">
        <v>2</v>
      </c>
      <c r="E21" s="76">
        <v>1500</v>
      </c>
      <c r="F21" s="63" t="s">
        <v>31</v>
      </c>
      <c r="G21" s="118">
        <f t="shared" si="0"/>
        <v>3000</v>
      </c>
      <c r="H21" s="26">
        <v>2</v>
      </c>
      <c r="I21" s="119">
        <f t="shared" si="1"/>
        <v>3000</v>
      </c>
      <c r="J21" s="43"/>
      <c r="K21" s="217">
        <f t="shared" si="2"/>
        <v>0</v>
      </c>
      <c r="L21" s="26"/>
      <c r="M21" s="217">
        <f t="shared" si="3"/>
        <v>0</v>
      </c>
      <c r="N21" s="88"/>
      <c r="O21" s="217">
        <f t="shared" si="4"/>
        <v>0</v>
      </c>
    </row>
    <row r="22" spans="1:15" s="6" customFormat="1" x14ac:dyDescent="0.25">
      <c r="A22" s="20">
        <v>11</v>
      </c>
      <c r="B22" s="208" t="s">
        <v>285</v>
      </c>
      <c r="C22" s="27"/>
      <c r="D22" s="37">
        <v>8</v>
      </c>
      <c r="E22" s="222">
        <v>4000</v>
      </c>
      <c r="F22" s="63" t="s">
        <v>31</v>
      </c>
      <c r="G22" s="118">
        <f t="shared" si="0"/>
        <v>32000</v>
      </c>
      <c r="H22" s="26">
        <v>8</v>
      </c>
      <c r="I22" s="119">
        <f t="shared" si="1"/>
        <v>32000</v>
      </c>
      <c r="J22" s="43"/>
      <c r="K22" s="217">
        <f t="shared" si="2"/>
        <v>0</v>
      </c>
      <c r="L22" s="26"/>
      <c r="M22" s="217">
        <f t="shared" si="3"/>
        <v>0</v>
      </c>
      <c r="N22" s="43"/>
      <c r="O22" s="217">
        <f t="shared" si="4"/>
        <v>0</v>
      </c>
    </row>
    <row r="23" spans="1:15" s="6" customFormat="1" x14ac:dyDescent="0.25">
      <c r="A23" s="20">
        <v>12</v>
      </c>
      <c r="B23" s="208" t="s">
        <v>286</v>
      </c>
      <c r="C23" s="27"/>
      <c r="D23" s="37">
        <v>8</v>
      </c>
      <c r="E23" s="222">
        <v>5000</v>
      </c>
      <c r="F23" s="63" t="s">
        <v>31</v>
      </c>
      <c r="G23" s="118">
        <f t="shared" si="0"/>
        <v>40000</v>
      </c>
      <c r="H23" s="26">
        <v>8</v>
      </c>
      <c r="I23" s="119">
        <f t="shared" si="1"/>
        <v>40000</v>
      </c>
      <c r="J23" s="43"/>
      <c r="K23" s="217">
        <f t="shared" si="2"/>
        <v>0</v>
      </c>
      <c r="L23" s="26"/>
      <c r="M23" s="217">
        <f t="shared" si="3"/>
        <v>0</v>
      </c>
      <c r="N23" s="43"/>
      <c r="O23" s="217">
        <f t="shared" si="4"/>
        <v>0</v>
      </c>
    </row>
    <row r="24" spans="1:15" s="6" customFormat="1" x14ac:dyDescent="0.25">
      <c r="A24" s="20">
        <v>13</v>
      </c>
      <c r="B24" s="31" t="s">
        <v>109</v>
      </c>
      <c r="C24" s="27"/>
      <c r="D24" s="37">
        <v>3</v>
      </c>
      <c r="E24" s="222">
        <v>45754</v>
      </c>
      <c r="F24" s="63" t="s">
        <v>31</v>
      </c>
      <c r="G24" s="118">
        <f t="shared" si="0"/>
        <v>137262</v>
      </c>
      <c r="H24" s="26">
        <v>3</v>
      </c>
      <c r="I24" s="119">
        <f t="shared" si="1"/>
        <v>137262</v>
      </c>
      <c r="J24" s="43"/>
      <c r="K24" s="217">
        <f t="shared" si="2"/>
        <v>0</v>
      </c>
      <c r="L24" s="26"/>
      <c r="M24" s="217">
        <f t="shared" si="3"/>
        <v>0</v>
      </c>
      <c r="N24" s="43"/>
      <c r="O24" s="217">
        <f t="shared" si="4"/>
        <v>0</v>
      </c>
    </row>
    <row r="25" spans="1:15" s="6" customFormat="1" x14ac:dyDescent="0.25">
      <c r="A25" s="20">
        <v>14</v>
      </c>
      <c r="B25" s="31" t="s">
        <v>32</v>
      </c>
      <c r="C25" s="27"/>
      <c r="D25" s="37">
        <v>1</v>
      </c>
      <c r="E25" s="222">
        <v>85000</v>
      </c>
      <c r="F25" s="63" t="s">
        <v>31</v>
      </c>
      <c r="G25" s="118">
        <f t="shared" si="0"/>
        <v>85000</v>
      </c>
      <c r="H25" s="26">
        <v>1</v>
      </c>
      <c r="I25" s="119">
        <f t="shared" si="1"/>
        <v>85000</v>
      </c>
      <c r="J25" s="43"/>
      <c r="K25" s="217">
        <f t="shared" si="2"/>
        <v>0</v>
      </c>
      <c r="L25" s="26"/>
      <c r="M25" s="217">
        <f t="shared" si="3"/>
        <v>0</v>
      </c>
      <c r="N25" s="43"/>
      <c r="O25" s="217">
        <f t="shared" si="4"/>
        <v>0</v>
      </c>
    </row>
    <row r="26" spans="1:15" s="6" customFormat="1" x14ac:dyDescent="0.25">
      <c r="A26" s="20">
        <v>15</v>
      </c>
      <c r="B26" s="31" t="s">
        <v>165</v>
      </c>
      <c r="C26" s="27"/>
      <c r="D26" s="37">
        <v>8</v>
      </c>
      <c r="E26" s="222">
        <v>5000</v>
      </c>
      <c r="F26" s="63" t="s">
        <v>31</v>
      </c>
      <c r="G26" s="118">
        <f t="shared" si="0"/>
        <v>40000</v>
      </c>
      <c r="H26" s="26">
        <v>4</v>
      </c>
      <c r="I26" s="119">
        <f t="shared" si="1"/>
        <v>20000</v>
      </c>
      <c r="J26" s="43"/>
      <c r="K26" s="217">
        <f t="shared" si="2"/>
        <v>0</v>
      </c>
      <c r="L26" s="26">
        <v>4</v>
      </c>
      <c r="M26" s="217">
        <f t="shared" si="3"/>
        <v>20000</v>
      </c>
      <c r="N26" s="43"/>
      <c r="O26" s="217">
        <f t="shared" si="4"/>
        <v>0</v>
      </c>
    </row>
    <row r="27" spans="1:15" s="6" customFormat="1" x14ac:dyDescent="0.25">
      <c r="A27" s="20">
        <v>16</v>
      </c>
      <c r="B27" s="31" t="s">
        <v>287</v>
      </c>
      <c r="C27" s="27"/>
      <c r="D27" s="37">
        <v>1</v>
      </c>
      <c r="E27" s="222">
        <v>18616</v>
      </c>
      <c r="F27" s="63" t="s">
        <v>59</v>
      </c>
      <c r="G27" s="118">
        <f t="shared" si="0"/>
        <v>18616</v>
      </c>
      <c r="H27" s="26">
        <v>1</v>
      </c>
      <c r="I27" s="119">
        <f t="shared" si="1"/>
        <v>18616</v>
      </c>
      <c r="J27" s="43"/>
      <c r="K27" s="217">
        <f t="shared" si="2"/>
        <v>0</v>
      </c>
      <c r="L27" s="26"/>
      <c r="M27" s="217">
        <f t="shared" si="3"/>
        <v>0</v>
      </c>
      <c r="N27" s="43"/>
      <c r="O27" s="217">
        <f t="shared" si="4"/>
        <v>0</v>
      </c>
    </row>
    <row r="28" spans="1:15" s="6" customFormat="1" x14ac:dyDescent="0.25">
      <c r="A28" s="20">
        <v>17</v>
      </c>
      <c r="B28" s="31" t="s">
        <v>249</v>
      </c>
      <c r="C28" s="27"/>
      <c r="D28" s="37">
        <v>1</v>
      </c>
      <c r="E28" s="222">
        <v>1200</v>
      </c>
      <c r="F28" s="63" t="s">
        <v>31</v>
      </c>
      <c r="G28" s="118">
        <f t="shared" si="0"/>
        <v>1200</v>
      </c>
      <c r="H28" s="26">
        <v>1</v>
      </c>
      <c r="I28" s="119">
        <f t="shared" si="1"/>
        <v>1200</v>
      </c>
      <c r="J28" s="43"/>
      <c r="K28" s="217">
        <f t="shared" si="2"/>
        <v>0</v>
      </c>
      <c r="L28" s="26"/>
      <c r="M28" s="217">
        <f t="shared" si="3"/>
        <v>0</v>
      </c>
      <c r="N28" s="43"/>
      <c r="O28" s="217">
        <f t="shared" si="4"/>
        <v>0</v>
      </c>
    </row>
    <row r="29" spans="1:15" s="6" customFormat="1" x14ac:dyDescent="0.25">
      <c r="A29" s="20">
        <v>18</v>
      </c>
      <c r="B29" s="31" t="s">
        <v>288</v>
      </c>
      <c r="C29" s="27"/>
      <c r="D29" s="37">
        <v>2</v>
      </c>
      <c r="E29" s="222">
        <v>1006.39</v>
      </c>
      <c r="F29" s="63" t="s">
        <v>31</v>
      </c>
      <c r="G29" s="118">
        <f t="shared" si="0"/>
        <v>2012.78</v>
      </c>
      <c r="H29" s="26">
        <v>1</v>
      </c>
      <c r="I29" s="119">
        <f t="shared" si="1"/>
        <v>1006.39</v>
      </c>
      <c r="J29" s="43"/>
      <c r="K29" s="217">
        <f t="shared" si="2"/>
        <v>0</v>
      </c>
      <c r="L29" s="26">
        <v>1</v>
      </c>
      <c r="M29" s="217">
        <f t="shared" si="3"/>
        <v>1006.39</v>
      </c>
      <c r="N29" s="43"/>
      <c r="O29" s="217">
        <f t="shared" si="4"/>
        <v>0</v>
      </c>
    </row>
    <row r="30" spans="1:15" s="6" customFormat="1" x14ac:dyDescent="0.25">
      <c r="A30" s="20">
        <v>19</v>
      </c>
      <c r="B30" s="209" t="s">
        <v>178</v>
      </c>
      <c r="C30" s="27"/>
      <c r="D30" s="37">
        <v>1</v>
      </c>
      <c r="E30" s="222"/>
      <c r="F30" s="63" t="s">
        <v>31</v>
      </c>
      <c r="G30" s="118">
        <f t="shared" si="0"/>
        <v>0</v>
      </c>
      <c r="H30" s="26">
        <v>1</v>
      </c>
      <c r="I30" s="119">
        <f t="shared" si="1"/>
        <v>0</v>
      </c>
      <c r="J30" s="43"/>
      <c r="K30" s="217">
        <f t="shared" si="2"/>
        <v>0</v>
      </c>
      <c r="L30" s="26"/>
      <c r="M30" s="217">
        <f t="shared" si="3"/>
        <v>0</v>
      </c>
      <c r="N30" s="43"/>
      <c r="O30" s="217">
        <f t="shared" si="4"/>
        <v>0</v>
      </c>
    </row>
    <row r="31" spans="1:15" s="6" customFormat="1" x14ac:dyDescent="0.25">
      <c r="A31" s="20">
        <v>20</v>
      </c>
      <c r="B31" s="31" t="s">
        <v>160</v>
      </c>
      <c r="C31" s="27"/>
      <c r="D31" s="37">
        <v>2</v>
      </c>
      <c r="E31" s="222"/>
      <c r="F31" s="63" t="s">
        <v>31</v>
      </c>
      <c r="G31" s="118">
        <f t="shared" si="0"/>
        <v>0</v>
      </c>
      <c r="H31" s="26">
        <v>2</v>
      </c>
      <c r="I31" s="119">
        <f t="shared" si="1"/>
        <v>0</v>
      </c>
      <c r="J31" s="43"/>
      <c r="K31" s="217">
        <f t="shared" si="2"/>
        <v>0</v>
      </c>
      <c r="L31" s="26"/>
      <c r="M31" s="217">
        <f t="shared" si="3"/>
        <v>0</v>
      </c>
      <c r="N31" s="43"/>
      <c r="O31" s="217">
        <f t="shared" si="4"/>
        <v>0</v>
      </c>
    </row>
    <row r="32" spans="1:15" s="6" customFormat="1" x14ac:dyDescent="0.25">
      <c r="A32" s="20">
        <v>21</v>
      </c>
      <c r="B32" s="31" t="s">
        <v>44</v>
      </c>
      <c r="C32" s="27"/>
      <c r="D32" s="37">
        <v>2</v>
      </c>
      <c r="E32" s="222"/>
      <c r="F32" s="63" t="s">
        <v>31</v>
      </c>
      <c r="G32" s="118">
        <f t="shared" si="0"/>
        <v>0</v>
      </c>
      <c r="H32" s="26">
        <v>1</v>
      </c>
      <c r="I32" s="119">
        <f t="shared" si="1"/>
        <v>0</v>
      </c>
      <c r="J32" s="43"/>
      <c r="K32" s="217">
        <f t="shared" si="2"/>
        <v>0</v>
      </c>
      <c r="L32" s="26">
        <v>1</v>
      </c>
      <c r="M32" s="217">
        <f t="shared" si="3"/>
        <v>0</v>
      </c>
      <c r="N32" s="43"/>
      <c r="O32" s="217">
        <f t="shared" si="4"/>
        <v>0</v>
      </c>
    </row>
    <row r="33" spans="1:15" s="6" customFormat="1" x14ac:dyDescent="0.25">
      <c r="A33" s="20">
        <v>22</v>
      </c>
      <c r="B33" s="31" t="s">
        <v>301</v>
      </c>
      <c r="C33" s="27"/>
      <c r="D33" s="37">
        <v>4</v>
      </c>
      <c r="E33" s="76">
        <v>2724.8</v>
      </c>
      <c r="F33" s="63" t="s">
        <v>302</v>
      </c>
      <c r="G33" s="118">
        <f t="shared" si="0"/>
        <v>10899.2</v>
      </c>
      <c r="H33" s="26">
        <v>2</v>
      </c>
      <c r="I33" s="119">
        <f t="shared" si="1"/>
        <v>5449.6</v>
      </c>
      <c r="J33" s="43"/>
      <c r="K33" s="54"/>
      <c r="L33" s="26">
        <v>2</v>
      </c>
      <c r="M33" s="217">
        <f t="shared" si="3"/>
        <v>5449.6</v>
      </c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180"/>
      <c r="F34" s="64"/>
      <c r="G34" s="79">
        <f>SUM(G12:G33)</f>
        <v>570401.06000000006</v>
      </c>
      <c r="H34" s="40"/>
      <c r="I34" s="79">
        <f>SUM(I12:I33)</f>
        <v>494147.76</v>
      </c>
      <c r="J34" s="55"/>
      <c r="K34" s="56">
        <f>SUM(K12:K33)</f>
        <v>404.97</v>
      </c>
      <c r="L34" s="40"/>
      <c r="M34" s="51">
        <f>SUM(M12:M33)</f>
        <v>72718.560000000012</v>
      </c>
      <c r="N34" s="55"/>
      <c r="O34" s="17">
        <f>SUM(O12:O33)</f>
        <v>3129.7700000000004</v>
      </c>
    </row>
    <row r="35" spans="1:15" s="6" customFormat="1" ht="13.5" thickTop="1" x14ac:dyDescent="0.25">
      <c r="A35" s="7" t="s">
        <v>5</v>
      </c>
      <c r="B35" s="8"/>
      <c r="C35" s="219"/>
      <c r="D35" s="8" t="s">
        <v>6</v>
      </c>
      <c r="E35" s="181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82"/>
      <c r="F36" s="65"/>
      <c r="G36" s="10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182"/>
      <c r="F37" s="65"/>
      <c r="G37" s="99"/>
      <c r="H37" s="7"/>
      <c r="I37" s="10"/>
      <c r="J37" s="7"/>
      <c r="K37" s="7"/>
      <c r="L37" s="7"/>
      <c r="M37" s="10"/>
      <c r="N37" s="7"/>
      <c r="O37" s="7"/>
    </row>
    <row r="38" spans="1:15" x14ac:dyDescent="0.25">
      <c r="G38" s="99"/>
      <c r="I38" s="10"/>
    </row>
    <row r="39" spans="1:15" s="5" customFormat="1" x14ac:dyDescent="0.25">
      <c r="A39" s="496" t="s">
        <v>10</v>
      </c>
      <c r="B39" s="496"/>
      <c r="C39" s="220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218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A40:B40"/>
    <mergeCell ref="D40:F40"/>
    <mergeCell ref="H40:J40"/>
    <mergeCell ref="M40:O40"/>
    <mergeCell ref="L9:M10"/>
    <mergeCell ref="N9:O10"/>
    <mergeCell ref="A39:B39"/>
    <mergeCell ref="D39:F39"/>
    <mergeCell ref="H39:J39"/>
    <mergeCell ref="M39:O39"/>
    <mergeCell ref="C6:E6"/>
    <mergeCell ref="A8:A10"/>
    <mergeCell ref="B8:B10"/>
    <mergeCell ref="C8:D8"/>
    <mergeCell ref="E8:G8"/>
    <mergeCell ref="H8:O8"/>
    <mergeCell ref="E9:F10"/>
    <mergeCell ref="G9:G10"/>
    <mergeCell ref="H9:I10"/>
    <mergeCell ref="J9:K10"/>
    <mergeCell ref="C5:E5"/>
    <mergeCell ref="A1:O1"/>
    <mergeCell ref="A2:O2"/>
    <mergeCell ref="C3:E3"/>
    <mergeCell ref="F3:I3"/>
    <mergeCell ref="C4:E4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9"/>
  <sheetViews>
    <sheetView showWhiteSpace="0" view="pageLayout" zoomScale="85" zoomScaleNormal="100" zoomScalePageLayoutView="85" workbookViewId="0">
      <selection activeCell="I30" sqref="H30:I30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253"/>
      <c r="D3" s="253"/>
      <c r="F3" s="60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8"/>
      <c r="H4" s="8"/>
      <c r="I4" s="8"/>
    </row>
    <row r="5" spans="1:15" s="5" customFormat="1" x14ac:dyDescent="0.25">
      <c r="A5" s="5" t="s">
        <v>15</v>
      </c>
      <c r="C5" s="508"/>
      <c r="D5" s="508"/>
      <c r="E5" s="508"/>
      <c r="F5" s="508"/>
      <c r="G5" s="251"/>
      <c r="H5" s="251"/>
      <c r="I5" s="251"/>
    </row>
    <row r="6" spans="1:15" s="5" customFormat="1" x14ac:dyDescent="0.25">
      <c r="A6" s="5" t="s">
        <v>16</v>
      </c>
      <c r="C6" s="508" t="s">
        <v>358</v>
      </c>
      <c r="D6" s="508"/>
      <c r="E6" s="508"/>
      <c r="F6" s="508"/>
      <c r="G6" s="251"/>
      <c r="H6" s="251"/>
      <c r="I6" s="251"/>
    </row>
    <row r="7" spans="1:15" s="5" customFormat="1" x14ac:dyDescent="0.25">
      <c r="A7" s="5" t="s">
        <v>17</v>
      </c>
      <c r="C7" s="508"/>
      <c r="D7" s="508"/>
      <c r="E7" s="508"/>
      <c r="F7" s="508"/>
      <c r="G7" s="251"/>
      <c r="H7" s="251"/>
      <c r="I7" s="251"/>
    </row>
    <row r="8" spans="1:15" s="5" customFormat="1" ht="13.5" thickBot="1" x14ac:dyDescent="0.3">
      <c r="C8" s="251"/>
      <c r="D8" s="251"/>
      <c r="E8" s="251"/>
      <c r="F8" s="61"/>
      <c r="G8" s="251"/>
      <c r="H8" s="251"/>
      <c r="I8" s="251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252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6" customFormat="1" x14ac:dyDescent="0.25">
      <c r="A13" s="20">
        <v>1</v>
      </c>
      <c r="B13" s="31" t="s">
        <v>360</v>
      </c>
      <c r="C13" s="27"/>
      <c r="D13" s="37">
        <f>H13+J13+L13+N13</f>
        <v>12</v>
      </c>
      <c r="E13" s="325"/>
      <c r="F13" s="326" t="s">
        <v>361</v>
      </c>
      <c r="G13" s="78"/>
      <c r="H13" s="26">
        <v>3</v>
      </c>
      <c r="I13" s="85">
        <f>H13*E13</f>
        <v>0</v>
      </c>
      <c r="J13" s="88">
        <v>3</v>
      </c>
      <c r="K13" s="78">
        <f>J13*E13</f>
        <v>0</v>
      </c>
      <c r="L13" s="26">
        <v>3</v>
      </c>
      <c r="M13" s="78">
        <f>L13*G13</f>
        <v>0</v>
      </c>
      <c r="N13" s="88">
        <v>3</v>
      </c>
      <c r="O13" s="98">
        <f>N13*I13</f>
        <v>0</v>
      </c>
    </row>
    <row r="14" spans="1:15" s="6" customFormat="1" x14ac:dyDescent="0.25">
      <c r="A14" s="20">
        <v>2</v>
      </c>
      <c r="B14" s="31" t="s">
        <v>359</v>
      </c>
      <c r="C14" s="27"/>
      <c r="D14" s="37">
        <f>H14+J14+L14+N14</f>
        <v>12</v>
      </c>
      <c r="E14" s="325"/>
      <c r="F14" s="326" t="s">
        <v>361</v>
      </c>
      <c r="G14" s="78"/>
      <c r="H14" s="26">
        <v>3</v>
      </c>
      <c r="I14" s="85">
        <f>H14*E14</f>
        <v>0</v>
      </c>
      <c r="J14" s="88">
        <v>3</v>
      </c>
      <c r="K14" s="78">
        <f>J14*E14</f>
        <v>0</v>
      </c>
      <c r="L14" s="26">
        <v>3</v>
      </c>
      <c r="M14" s="78">
        <f>L14*G14</f>
        <v>0</v>
      </c>
      <c r="N14" s="88">
        <v>3</v>
      </c>
      <c r="O14" s="98">
        <f>N14*I14</f>
        <v>0</v>
      </c>
    </row>
    <row r="15" spans="1:15" s="6" customFormat="1" x14ac:dyDescent="0.25">
      <c r="A15" s="20"/>
      <c r="B15" s="31"/>
      <c r="C15" s="27"/>
      <c r="D15" s="37"/>
      <c r="E15" s="76"/>
      <c r="F15" s="63"/>
      <c r="G15" s="78"/>
      <c r="H15" s="26"/>
      <c r="I15" s="85"/>
      <c r="J15" s="43"/>
      <c r="K15" s="54"/>
      <c r="L15" s="39"/>
      <c r="M15" s="50"/>
      <c r="N15" s="88"/>
      <c r="O15" s="16"/>
    </row>
    <row r="16" spans="1:15" s="6" customFormat="1" x14ac:dyDescent="0.25">
      <c r="A16" s="20"/>
      <c r="B16" s="31"/>
      <c r="C16" s="27"/>
      <c r="D16" s="37"/>
      <c r="E16" s="76"/>
      <c r="F16" s="63"/>
      <c r="G16" s="78"/>
      <c r="H16" s="26"/>
      <c r="I16" s="85"/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30"/>
      <c r="C17" s="26"/>
      <c r="D17" s="36"/>
      <c r="E17" s="77"/>
      <c r="F17" s="63"/>
      <c r="G17" s="78"/>
      <c r="H17" s="2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1"/>
      <c r="C18" s="27"/>
      <c r="D18" s="37"/>
      <c r="E18" s="76"/>
      <c r="F18" s="63"/>
      <c r="G18" s="78"/>
      <c r="H18" s="2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7"/>
      <c r="E19" s="76"/>
      <c r="F19" s="63"/>
      <c r="G19" s="78"/>
      <c r="H19" s="2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7"/>
      <c r="E20" s="76"/>
      <c r="F20" s="63"/>
      <c r="G20" s="78"/>
      <c r="H20" s="2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7"/>
      <c r="E21" s="76"/>
      <c r="F21" s="63"/>
      <c r="G21" s="78"/>
      <c r="H21" s="2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7"/>
      <c r="E22" s="45"/>
      <c r="F22" s="63"/>
      <c r="G22" s="78"/>
      <c r="H22" s="2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7"/>
      <c r="E23" s="45"/>
      <c r="F23" s="63"/>
      <c r="G23" s="78"/>
      <c r="H23" s="2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78"/>
      <c r="H24" s="39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78"/>
      <c r="H25" s="39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78"/>
      <c r="H26" s="39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78"/>
      <c r="H31" s="39"/>
      <c r="I31" s="85"/>
      <c r="J31" s="43"/>
      <c r="K31" s="54"/>
      <c r="L31" s="39"/>
      <c r="M31" s="50"/>
      <c r="N31" s="43"/>
      <c r="O31" s="16"/>
    </row>
    <row r="32" spans="1:15" s="6" customFormat="1" x14ac:dyDescent="0.25">
      <c r="A32" s="21"/>
      <c r="B32" s="31"/>
      <c r="C32" s="27"/>
      <c r="D32" s="37"/>
      <c r="E32" s="45"/>
      <c r="F32" s="63"/>
      <c r="G32" s="78"/>
      <c r="H32" s="39"/>
      <c r="I32" s="85"/>
      <c r="J32" s="43"/>
      <c r="K32" s="54"/>
      <c r="L32" s="39"/>
      <c r="M32" s="50"/>
      <c r="N32" s="43"/>
      <c r="O32" s="16"/>
    </row>
    <row r="33" spans="1:15" s="6" customFormat="1" ht="13.5" thickBot="1" x14ac:dyDescent="0.3">
      <c r="A33" s="22"/>
      <c r="B33" s="32" t="s">
        <v>4</v>
      </c>
      <c r="C33" s="28"/>
      <c r="D33" s="38"/>
      <c r="E33" s="47"/>
      <c r="F33" s="64"/>
      <c r="G33" s="124">
        <f>SUM(G13:G32)</f>
        <v>0</v>
      </c>
      <c r="H33" s="40"/>
      <c r="I33" s="124">
        <f>SUM(I13:I32)</f>
        <v>0</v>
      </c>
      <c r="J33" s="55"/>
      <c r="K33" s="124">
        <f>SUM(K13:K32)</f>
        <v>0</v>
      </c>
      <c r="L33" s="40"/>
      <c r="M33" s="124">
        <f>SUM(M13:M32)</f>
        <v>0</v>
      </c>
      <c r="N33" s="55"/>
      <c r="O33" s="124">
        <f>SUM(O13:O32)</f>
        <v>0</v>
      </c>
    </row>
    <row r="34" spans="1:15" s="6" customFormat="1" ht="13.5" thickTop="1" x14ac:dyDescent="0.25">
      <c r="A34" s="7" t="s">
        <v>5</v>
      </c>
      <c r="B34" s="8"/>
      <c r="C34" s="251"/>
      <c r="D34" s="8" t="s">
        <v>6</v>
      </c>
      <c r="E34" s="8"/>
      <c r="F34" s="61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5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496" t="s">
        <v>473</v>
      </c>
      <c r="B38" s="496"/>
      <c r="C38" s="253"/>
      <c r="D38" s="494" t="s">
        <v>9</v>
      </c>
      <c r="E38" s="494"/>
      <c r="F38" s="494"/>
      <c r="H38" s="494" t="s">
        <v>10</v>
      </c>
      <c r="I38" s="494"/>
      <c r="J38" s="494"/>
      <c r="M38" s="494" t="s">
        <v>24</v>
      </c>
      <c r="N38" s="494"/>
      <c r="O38" s="494"/>
    </row>
    <row r="39" spans="1:15" s="12" customFormat="1" x14ac:dyDescent="0.25">
      <c r="A39" s="497" t="s">
        <v>11</v>
      </c>
      <c r="B39" s="497"/>
      <c r="C39" s="254"/>
      <c r="D39" s="495" t="s">
        <v>12</v>
      </c>
      <c r="E39" s="495"/>
      <c r="F39" s="495"/>
      <c r="H39" s="495" t="s">
        <v>13</v>
      </c>
      <c r="I39" s="495"/>
      <c r="J39" s="495"/>
      <c r="M39" s="495" t="s">
        <v>25</v>
      </c>
      <c r="N39" s="495"/>
      <c r="O39" s="495"/>
    </row>
  </sheetData>
  <mergeCells count="25">
    <mergeCell ref="D38:F38"/>
    <mergeCell ref="H38:J38"/>
    <mergeCell ref="M38:O38"/>
    <mergeCell ref="A39:B39"/>
    <mergeCell ref="D39:F39"/>
    <mergeCell ref="H39:J39"/>
    <mergeCell ref="M39:O39"/>
    <mergeCell ref="A38:B38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F7"/>
    <mergeCell ref="A1:O1"/>
    <mergeCell ref="A2:O2"/>
    <mergeCell ref="C4:F4"/>
    <mergeCell ref="C5:F5"/>
    <mergeCell ref="C6:F6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7"/>
  <sheetViews>
    <sheetView showWhiteSpace="0" view="pageLayout" zoomScale="85" zoomScaleNormal="100" zoomScalePageLayoutView="85" workbookViewId="0">
      <selection activeCell="L46" sqref="L4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264"/>
      <c r="D3" s="264"/>
      <c r="F3" s="60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8"/>
      <c r="H4" s="8"/>
      <c r="I4" s="8"/>
    </row>
    <row r="5" spans="1:15" s="5" customFormat="1" x14ac:dyDescent="0.25">
      <c r="A5" s="5" t="s">
        <v>15</v>
      </c>
      <c r="C5" s="508"/>
      <c r="D5" s="508"/>
      <c r="E5" s="508"/>
      <c r="F5" s="508"/>
      <c r="G5" s="266"/>
      <c r="H5" s="266"/>
      <c r="I5" s="266"/>
    </row>
    <row r="6" spans="1:15" s="5" customFormat="1" x14ac:dyDescent="0.25">
      <c r="A6" s="5" t="s">
        <v>16</v>
      </c>
      <c r="C6" s="508" t="s">
        <v>437</v>
      </c>
      <c r="D6" s="508"/>
      <c r="E6" s="508"/>
      <c r="F6" s="508"/>
      <c r="G6" s="266"/>
      <c r="H6" s="266"/>
      <c r="I6" s="266"/>
    </row>
    <row r="7" spans="1:15" s="5" customFormat="1" x14ac:dyDescent="0.25">
      <c r="A7" s="5" t="s">
        <v>17</v>
      </c>
      <c r="C7" s="508"/>
      <c r="D7" s="508"/>
      <c r="E7" s="508"/>
      <c r="F7" s="508"/>
      <c r="G7" s="266"/>
      <c r="H7" s="266"/>
      <c r="I7" s="266"/>
    </row>
    <row r="8" spans="1:15" s="5" customFormat="1" ht="13.5" thickBot="1" x14ac:dyDescent="0.3">
      <c r="C8" s="266"/>
      <c r="D8" s="266"/>
      <c r="E8" s="266"/>
      <c r="F8" s="61"/>
      <c r="G8" s="266"/>
      <c r="H8" s="266"/>
      <c r="I8" s="266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267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/>
      <c r="B13" s="258" t="s">
        <v>438</v>
      </c>
      <c r="C13" s="26"/>
      <c r="D13" s="36"/>
      <c r="E13" s="77"/>
      <c r="F13" s="63"/>
      <c r="G13" s="84"/>
      <c r="H13" s="26"/>
      <c r="I13" s="85"/>
      <c r="J13" s="43"/>
      <c r="K13" s="46"/>
      <c r="L13" s="39"/>
      <c r="M13" s="50"/>
      <c r="N13" s="59"/>
      <c r="O13" s="16"/>
    </row>
    <row r="14" spans="1:15" s="6" customFormat="1" x14ac:dyDescent="0.25">
      <c r="A14" s="20"/>
      <c r="B14" s="160" t="s">
        <v>439</v>
      </c>
      <c r="C14" s="27"/>
      <c r="D14" s="37">
        <v>12</v>
      </c>
      <c r="E14" s="76"/>
      <c r="F14" s="63" t="s">
        <v>361</v>
      </c>
      <c r="G14" s="78">
        <f>E14*D14</f>
        <v>0</v>
      </c>
      <c r="H14" s="26">
        <v>3</v>
      </c>
      <c r="I14" s="85">
        <f>H14*E14</f>
        <v>0</v>
      </c>
      <c r="J14" s="43">
        <v>3</v>
      </c>
      <c r="K14" s="78">
        <f>J14*E14</f>
        <v>0</v>
      </c>
      <c r="L14" s="39">
        <v>3</v>
      </c>
      <c r="M14" s="85">
        <f>L14*E14</f>
        <v>0</v>
      </c>
      <c r="N14" s="43">
        <v>3</v>
      </c>
      <c r="O14" s="98">
        <f>N14*E14</f>
        <v>0</v>
      </c>
    </row>
    <row r="15" spans="1:15" s="6" customFormat="1" x14ac:dyDescent="0.25">
      <c r="A15" s="20">
        <v>1</v>
      </c>
      <c r="B15" s="31" t="s">
        <v>440</v>
      </c>
      <c r="C15" s="27"/>
      <c r="D15" s="37"/>
      <c r="E15" s="76"/>
      <c r="F15" s="63"/>
      <c r="G15" s="78">
        <f>E15*D15</f>
        <v>0</v>
      </c>
      <c r="H15" s="26"/>
      <c r="I15" s="85">
        <f t="shared" ref="I15:I19" si="0">H15*E15</f>
        <v>0</v>
      </c>
      <c r="J15" s="43"/>
      <c r="K15" s="78">
        <f t="shared" ref="K15:K19" si="1">J15*E15</f>
        <v>0</v>
      </c>
      <c r="L15" s="39"/>
      <c r="M15" s="85">
        <f t="shared" ref="M15:M19" si="2">L15*E15</f>
        <v>0</v>
      </c>
      <c r="N15" s="43"/>
      <c r="O15" s="98">
        <f t="shared" ref="O15:O19" si="3">N15*E15</f>
        <v>0</v>
      </c>
    </row>
    <row r="16" spans="1:15" s="6" customFormat="1" x14ac:dyDescent="0.25">
      <c r="A16" s="20">
        <v>2</v>
      </c>
      <c r="B16" s="31" t="s">
        <v>441</v>
      </c>
      <c r="C16" s="27"/>
      <c r="D16" s="37"/>
      <c r="E16" s="76"/>
      <c r="F16" s="63"/>
      <c r="G16" s="78">
        <f t="shared" ref="G16:G19" si="4">E16*D16</f>
        <v>0</v>
      </c>
      <c r="H16" s="26"/>
      <c r="I16" s="85">
        <f t="shared" si="0"/>
        <v>0</v>
      </c>
      <c r="J16" s="43"/>
      <c r="K16" s="78">
        <f t="shared" si="1"/>
        <v>0</v>
      </c>
      <c r="L16" s="39"/>
      <c r="M16" s="85">
        <f t="shared" si="2"/>
        <v>0</v>
      </c>
      <c r="N16" s="43"/>
      <c r="O16" s="98">
        <f t="shared" si="3"/>
        <v>0</v>
      </c>
    </row>
    <row r="17" spans="1:15" s="6" customFormat="1" x14ac:dyDescent="0.25">
      <c r="A17" s="20">
        <v>3</v>
      </c>
      <c r="B17" s="160" t="s">
        <v>442</v>
      </c>
      <c r="C17" s="27"/>
      <c r="D17" s="37">
        <v>12</v>
      </c>
      <c r="E17" s="76"/>
      <c r="F17" s="63" t="s">
        <v>361</v>
      </c>
      <c r="G17" s="78">
        <f t="shared" si="4"/>
        <v>0</v>
      </c>
      <c r="H17" s="26">
        <v>3</v>
      </c>
      <c r="I17" s="85">
        <f t="shared" si="0"/>
        <v>0</v>
      </c>
      <c r="J17" s="43">
        <v>3</v>
      </c>
      <c r="K17" s="78">
        <f t="shared" si="1"/>
        <v>0</v>
      </c>
      <c r="L17" s="39">
        <v>3</v>
      </c>
      <c r="M17" s="85">
        <f t="shared" si="2"/>
        <v>0</v>
      </c>
      <c r="N17" s="43">
        <v>3</v>
      </c>
      <c r="O17" s="98">
        <f t="shared" si="3"/>
        <v>0</v>
      </c>
    </row>
    <row r="18" spans="1:15" s="6" customFormat="1" x14ac:dyDescent="0.25">
      <c r="A18" s="20">
        <v>4</v>
      </c>
      <c r="B18" s="258" t="s">
        <v>443</v>
      </c>
      <c r="C18" s="26"/>
      <c r="D18" s="36"/>
      <c r="E18" s="77"/>
      <c r="F18" s="63"/>
      <c r="G18" s="78">
        <f t="shared" si="4"/>
        <v>0</v>
      </c>
      <c r="H18" s="26"/>
      <c r="I18" s="85">
        <f t="shared" si="0"/>
        <v>0</v>
      </c>
      <c r="J18" s="43"/>
      <c r="K18" s="78">
        <f t="shared" si="1"/>
        <v>0</v>
      </c>
      <c r="L18" s="39"/>
      <c r="M18" s="85">
        <f t="shared" si="2"/>
        <v>0</v>
      </c>
      <c r="N18" s="43"/>
      <c r="O18" s="98">
        <f t="shared" si="3"/>
        <v>0</v>
      </c>
    </row>
    <row r="19" spans="1:15" s="6" customFormat="1" x14ac:dyDescent="0.25">
      <c r="A19" s="20">
        <v>5</v>
      </c>
      <c r="B19" s="160" t="s">
        <v>444</v>
      </c>
      <c r="C19" s="27"/>
      <c r="D19" s="37">
        <v>9</v>
      </c>
      <c r="E19" s="76"/>
      <c r="F19" s="63" t="s">
        <v>362</v>
      </c>
      <c r="G19" s="78">
        <f t="shared" si="4"/>
        <v>0</v>
      </c>
      <c r="H19" s="26">
        <v>9</v>
      </c>
      <c r="I19" s="85">
        <f t="shared" si="0"/>
        <v>0</v>
      </c>
      <c r="J19" s="43"/>
      <c r="K19" s="78">
        <f t="shared" si="1"/>
        <v>0</v>
      </c>
      <c r="L19" s="39"/>
      <c r="M19" s="85">
        <f t="shared" si="2"/>
        <v>0</v>
      </c>
      <c r="N19" s="43"/>
      <c r="O19" s="98">
        <f t="shared" si="3"/>
        <v>0</v>
      </c>
    </row>
    <row r="20" spans="1:15" s="6" customFormat="1" x14ac:dyDescent="0.25">
      <c r="A20" s="20"/>
      <c r="B20" s="31"/>
      <c r="C20" s="27"/>
      <c r="D20" s="37"/>
      <c r="E20" s="76"/>
      <c r="F20" s="63"/>
      <c r="G20" s="78"/>
      <c r="H20" s="2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7"/>
      <c r="E21" s="76"/>
      <c r="F21" s="63"/>
      <c r="G21" s="78"/>
      <c r="H21" s="2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7"/>
      <c r="E22" s="76"/>
      <c r="F22" s="63"/>
      <c r="G22" s="78"/>
      <c r="H22" s="2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7"/>
      <c r="E23" s="45"/>
      <c r="F23" s="63"/>
      <c r="G23" s="78"/>
      <c r="H23" s="2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78"/>
      <c r="H24" s="2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78"/>
      <c r="H25" s="39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78"/>
      <c r="H26" s="39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1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ht="13.5" thickBot="1" x14ac:dyDescent="0.3">
      <c r="A31" s="22"/>
      <c r="B31" s="32" t="s">
        <v>4</v>
      </c>
      <c r="C31" s="28"/>
      <c r="D31" s="38"/>
      <c r="E31" s="47"/>
      <c r="F31" s="64"/>
      <c r="G31" s="124">
        <f>SUM(G13:G30)</f>
        <v>0</v>
      </c>
      <c r="H31" s="40"/>
      <c r="I31" s="124">
        <f>SUM(I13:I30)</f>
        <v>0</v>
      </c>
      <c r="J31" s="55"/>
      <c r="K31" s="124">
        <f>SUM(K13:K30)</f>
        <v>0</v>
      </c>
      <c r="L31" s="40"/>
      <c r="M31" s="124">
        <f>SUM(M13:M30)</f>
        <v>0</v>
      </c>
      <c r="N31" s="55"/>
      <c r="O31" s="124">
        <f>SUM(O13:O30)</f>
        <v>0</v>
      </c>
    </row>
    <row r="32" spans="1:15" s="6" customFormat="1" ht="13.5" thickTop="1" x14ac:dyDescent="0.25">
      <c r="A32" s="7" t="s">
        <v>5</v>
      </c>
      <c r="B32" s="8"/>
      <c r="C32" s="266"/>
      <c r="D32" s="8" t="s">
        <v>6</v>
      </c>
      <c r="E32" s="8"/>
      <c r="F32" s="61"/>
      <c r="G32" s="8"/>
      <c r="H32" s="8"/>
      <c r="I32" s="9"/>
      <c r="J32" s="8"/>
      <c r="K32" s="9"/>
      <c r="M32" s="7" t="s">
        <v>7</v>
      </c>
      <c r="N32" s="8"/>
      <c r="O32" s="7"/>
    </row>
    <row r="33" spans="1:15" s="6" customFormat="1" x14ac:dyDescent="0.25">
      <c r="A33" s="7"/>
      <c r="B33" s="7"/>
      <c r="C33" s="4"/>
      <c r="D33" s="7" t="s">
        <v>8</v>
      </c>
      <c r="E33" s="7"/>
      <c r="F33" s="65"/>
      <c r="G33" s="7"/>
      <c r="H33" s="7"/>
      <c r="I33" s="10"/>
      <c r="J33" s="7"/>
      <c r="K33" s="7"/>
      <c r="L33" s="7"/>
      <c r="M33" s="7"/>
      <c r="N33" s="7"/>
      <c r="O33" s="7"/>
    </row>
    <row r="34" spans="1:15" s="8" customFormat="1" x14ac:dyDescent="0.25">
      <c r="A34" s="7"/>
      <c r="B34" s="7"/>
      <c r="C34" s="4"/>
      <c r="D34" s="4"/>
      <c r="E34" s="7"/>
      <c r="F34" s="65"/>
      <c r="G34" s="7"/>
      <c r="H34" s="7"/>
      <c r="I34" s="10"/>
      <c r="J34" s="7"/>
      <c r="K34" s="7"/>
      <c r="L34" s="7"/>
      <c r="M34" s="7"/>
      <c r="N34" s="7"/>
      <c r="O34" s="7"/>
    </row>
    <row r="35" spans="1:15" x14ac:dyDescent="0.25">
      <c r="I35" s="10"/>
    </row>
    <row r="36" spans="1:15" s="5" customFormat="1" x14ac:dyDescent="0.25">
      <c r="A36" s="496" t="s">
        <v>445</v>
      </c>
      <c r="B36" s="496"/>
      <c r="C36" s="264"/>
      <c r="D36" s="494" t="s">
        <v>9</v>
      </c>
      <c r="E36" s="494"/>
      <c r="F36" s="494"/>
      <c r="H36" s="494" t="s">
        <v>10</v>
      </c>
      <c r="I36" s="494"/>
      <c r="J36" s="494"/>
      <c r="M36" s="494" t="s">
        <v>24</v>
      </c>
      <c r="N36" s="494"/>
      <c r="O36" s="494"/>
    </row>
    <row r="37" spans="1:15" s="12" customFormat="1" x14ac:dyDescent="0.25">
      <c r="A37" s="497" t="s">
        <v>11</v>
      </c>
      <c r="B37" s="497"/>
      <c r="C37" s="265"/>
      <c r="D37" s="495" t="s">
        <v>12</v>
      </c>
      <c r="E37" s="495"/>
      <c r="F37" s="495"/>
      <c r="H37" s="495" t="s">
        <v>13</v>
      </c>
      <c r="I37" s="495"/>
      <c r="J37" s="495"/>
      <c r="M37" s="495" t="s">
        <v>25</v>
      </c>
      <c r="N37" s="495"/>
      <c r="O37" s="495"/>
    </row>
  </sheetData>
  <mergeCells count="25">
    <mergeCell ref="C7:F7"/>
    <mergeCell ref="A1:O1"/>
    <mergeCell ref="A2:O2"/>
    <mergeCell ref="C4:F4"/>
    <mergeCell ref="C5:F5"/>
    <mergeCell ref="C6:F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36:F36"/>
    <mergeCell ref="H36:J36"/>
    <mergeCell ref="M36:O36"/>
    <mergeCell ref="A37:B37"/>
    <mergeCell ref="D37:F37"/>
    <mergeCell ref="H37:J37"/>
    <mergeCell ref="M37:O37"/>
    <mergeCell ref="A36:B36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7"/>
  <sheetViews>
    <sheetView showWhiteSpace="0" view="pageLayout" zoomScale="85" zoomScaleNormal="100" zoomScalePageLayoutView="85" workbookViewId="0">
      <selection activeCell="C28" sqref="C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253"/>
      <c r="D3" s="253"/>
      <c r="F3" s="60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8"/>
      <c r="H4" s="8"/>
      <c r="I4" s="8"/>
    </row>
    <row r="5" spans="1:15" s="5" customFormat="1" x14ac:dyDescent="0.25">
      <c r="A5" s="5" t="s">
        <v>15</v>
      </c>
      <c r="C5" s="508"/>
      <c r="D5" s="508"/>
      <c r="E5" s="508"/>
      <c r="F5" s="508"/>
      <c r="G5" s="251"/>
      <c r="H5" s="251"/>
      <c r="I5" s="251"/>
    </row>
    <row r="6" spans="1:15" s="5" customFormat="1" x14ac:dyDescent="0.25">
      <c r="A6" s="5" t="s">
        <v>16</v>
      </c>
      <c r="C6" s="508" t="s">
        <v>363</v>
      </c>
      <c r="D6" s="508"/>
      <c r="E6" s="508"/>
      <c r="F6" s="508"/>
      <c r="G6" s="251"/>
      <c r="H6" s="251"/>
      <c r="I6" s="251"/>
    </row>
    <row r="7" spans="1:15" s="5" customFormat="1" x14ac:dyDescent="0.25">
      <c r="A7" s="5" t="s">
        <v>17</v>
      </c>
      <c r="C7" s="508"/>
      <c r="D7" s="508"/>
      <c r="E7" s="508"/>
      <c r="F7" s="508"/>
      <c r="G7" s="251"/>
      <c r="H7" s="251"/>
      <c r="I7" s="251"/>
    </row>
    <row r="8" spans="1:15" s="5" customFormat="1" ht="13.5" thickBot="1" x14ac:dyDescent="0.3">
      <c r="C8" s="251"/>
      <c r="D8" s="251"/>
      <c r="E8" s="251"/>
      <c r="F8" s="61"/>
      <c r="G8" s="251"/>
      <c r="H8" s="251"/>
      <c r="I8" s="251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252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0" t="s">
        <v>109</v>
      </c>
      <c r="C13" s="26"/>
      <c r="D13" s="36">
        <v>1</v>
      </c>
      <c r="E13" s="77">
        <v>45754</v>
      </c>
      <c r="F13" s="63" t="s">
        <v>31</v>
      </c>
      <c r="G13" s="84">
        <f>E13*D13</f>
        <v>45754</v>
      </c>
      <c r="H13" s="26">
        <v>1</v>
      </c>
      <c r="I13" s="85">
        <f>H13*E13</f>
        <v>45754</v>
      </c>
      <c r="J13" s="43"/>
      <c r="K13" s="217">
        <f>J13*E13</f>
        <v>0</v>
      </c>
      <c r="L13" s="39"/>
      <c r="M13" s="217">
        <f>L13*E13</f>
        <v>0</v>
      </c>
      <c r="N13" s="59"/>
      <c r="O13" s="327">
        <f>N13*E13</f>
        <v>0</v>
      </c>
    </row>
    <row r="14" spans="1:15" s="6" customFormat="1" x14ac:dyDescent="0.25">
      <c r="A14" s="20">
        <v>2</v>
      </c>
      <c r="B14" s="31" t="s">
        <v>365</v>
      </c>
      <c r="C14" s="27"/>
      <c r="D14" s="37">
        <v>6</v>
      </c>
      <c r="E14" s="76"/>
      <c r="F14" s="259" t="s">
        <v>59</v>
      </c>
      <c r="G14" s="84">
        <f>E14*D14</f>
        <v>0</v>
      </c>
      <c r="H14" s="26">
        <v>6</v>
      </c>
      <c r="I14" s="85">
        <f>H14*E14</f>
        <v>0</v>
      </c>
      <c r="J14" s="88"/>
      <c r="K14" s="217">
        <f>J14*E14</f>
        <v>0</v>
      </c>
      <c r="L14" s="26"/>
      <c r="M14" s="217">
        <f>L14*E14</f>
        <v>0</v>
      </c>
      <c r="N14" s="88"/>
      <c r="O14" s="327">
        <f>N14*E14</f>
        <v>0</v>
      </c>
    </row>
    <row r="15" spans="1:15" s="6" customFormat="1" x14ac:dyDescent="0.25">
      <c r="A15" s="20"/>
      <c r="B15" s="31"/>
      <c r="C15" s="27"/>
      <c r="D15" s="37"/>
      <c r="E15" s="76"/>
      <c r="F15" s="259"/>
      <c r="G15" s="78"/>
      <c r="H15" s="26"/>
      <c r="I15" s="85"/>
      <c r="J15" s="43"/>
      <c r="K15" s="54"/>
      <c r="L15" s="39"/>
      <c r="M15" s="50"/>
      <c r="N15" s="43"/>
      <c r="O15" s="16"/>
    </row>
    <row r="16" spans="1:15" s="6" customFormat="1" x14ac:dyDescent="0.25">
      <c r="A16" s="20"/>
      <c r="B16" s="31"/>
      <c r="C16" s="27"/>
      <c r="D16" s="37"/>
      <c r="E16" s="76"/>
      <c r="F16" s="63"/>
      <c r="G16" s="78"/>
      <c r="H16" s="26"/>
      <c r="I16" s="85"/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31"/>
      <c r="C17" s="27"/>
      <c r="D17" s="37"/>
      <c r="E17" s="76"/>
      <c r="F17" s="63"/>
      <c r="G17" s="78"/>
      <c r="H17" s="2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0"/>
      <c r="C18" s="26"/>
      <c r="D18" s="36"/>
      <c r="E18" s="77"/>
      <c r="F18" s="63"/>
      <c r="G18" s="78"/>
      <c r="H18" s="2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7"/>
      <c r="E19" s="76"/>
      <c r="F19" s="63"/>
      <c r="G19" s="78"/>
      <c r="H19" s="2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7"/>
      <c r="E20" s="76"/>
      <c r="F20" s="63"/>
      <c r="G20" s="78"/>
      <c r="H20" s="2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7"/>
      <c r="E21" s="76"/>
      <c r="F21" s="63"/>
      <c r="G21" s="78"/>
      <c r="H21" s="2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7"/>
      <c r="E22" s="76"/>
      <c r="F22" s="63"/>
      <c r="G22" s="78"/>
      <c r="H22" s="2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7"/>
      <c r="E23" s="45"/>
      <c r="F23" s="63"/>
      <c r="G23" s="78"/>
      <c r="H23" s="2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78"/>
      <c r="H24" s="2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78"/>
      <c r="H25" s="39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78"/>
      <c r="H26" s="39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1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ht="13.5" thickBot="1" x14ac:dyDescent="0.3">
      <c r="A31" s="22"/>
      <c r="B31" s="32" t="s">
        <v>4</v>
      </c>
      <c r="C31" s="28"/>
      <c r="D31" s="38"/>
      <c r="E31" s="47"/>
      <c r="F31" s="64"/>
      <c r="G31" s="124">
        <f>SUM(G13:G30)</f>
        <v>45754</v>
      </c>
      <c r="H31" s="40"/>
      <c r="I31" s="124">
        <f>SUM(I13:I30)</f>
        <v>45754</v>
      </c>
      <c r="J31" s="55"/>
      <c r="K31" s="124">
        <f>SUM(K13:K30)</f>
        <v>0</v>
      </c>
      <c r="L31" s="40"/>
      <c r="M31" s="124">
        <f>SUM(M13:M30)</f>
        <v>0</v>
      </c>
      <c r="N31" s="55"/>
      <c r="O31" s="124">
        <f>SUM(O13:O30)</f>
        <v>0</v>
      </c>
    </row>
    <row r="32" spans="1:15" s="6" customFormat="1" ht="13.5" thickTop="1" x14ac:dyDescent="0.25">
      <c r="A32" s="7" t="s">
        <v>5</v>
      </c>
      <c r="B32" s="8"/>
      <c r="C32" s="251"/>
      <c r="D32" s="8" t="s">
        <v>6</v>
      </c>
      <c r="E32" s="8"/>
      <c r="F32" s="61"/>
      <c r="G32" s="8"/>
      <c r="H32" s="8"/>
      <c r="I32" s="9"/>
      <c r="J32" s="8"/>
      <c r="K32" s="9"/>
      <c r="M32" s="7" t="s">
        <v>7</v>
      </c>
      <c r="N32" s="8"/>
      <c r="O32" s="7"/>
    </row>
    <row r="33" spans="1:15" s="6" customFormat="1" x14ac:dyDescent="0.25">
      <c r="A33" s="7"/>
      <c r="B33" s="7"/>
      <c r="C33" s="4"/>
      <c r="D33" s="7" t="s">
        <v>8</v>
      </c>
      <c r="E33" s="7"/>
      <c r="F33" s="65"/>
      <c r="G33" s="7"/>
      <c r="H33" s="7"/>
      <c r="I33" s="10"/>
      <c r="J33" s="7"/>
      <c r="K33" s="7"/>
      <c r="L33" s="7"/>
      <c r="M33" s="7"/>
      <c r="N33" s="7"/>
      <c r="O33" s="7"/>
    </row>
    <row r="34" spans="1:15" s="8" customFormat="1" x14ac:dyDescent="0.25">
      <c r="A34" s="7"/>
      <c r="B34" s="7"/>
      <c r="C34" s="4"/>
      <c r="D34" s="4"/>
      <c r="E34" s="7"/>
      <c r="F34" s="65"/>
      <c r="G34" s="7"/>
      <c r="H34" s="7"/>
      <c r="I34" s="10"/>
      <c r="J34" s="7"/>
      <c r="K34" s="7"/>
      <c r="L34" s="7"/>
      <c r="M34" s="7"/>
      <c r="N34" s="7"/>
      <c r="O34" s="7"/>
    </row>
    <row r="35" spans="1:15" x14ac:dyDescent="0.25">
      <c r="I35" s="10"/>
    </row>
    <row r="36" spans="1:15" s="5" customFormat="1" x14ac:dyDescent="0.25">
      <c r="A36" s="496" t="s">
        <v>364</v>
      </c>
      <c r="B36" s="496"/>
      <c r="C36" s="253"/>
      <c r="D36" s="494" t="s">
        <v>9</v>
      </c>
      <c r="E36" s="494"/>
      <c r="F36" s="494"/>
      <c r="H36" s="494" t="s">
        <v>10</v>
      </c>
      <c r="I36" s="494"/>
      <c r="J36" s="494"/>
      <c r="M36" s="494" t="s">
        <v>24</v>
      </c>
      <c r="N36" s="494"/>
      <c r="O36" s="494"/>
    </row>
    <row r="37" spans="1:15" s="12" customFormat="1" x14ac:dyDescent="0.25">
      <c r="A37" s="497" t="s">
        <v>11</v>
      </c>
      <c r="B37" s="497"/>
      <c r="C37" s="254"/>
      <c r="D37" s="495" t="s">
        <v>12</v>
      </c>
      <c r="E37" s="495"/>
      <c r="F37" s="495"/>
      <c r="H37" s="495" t="s">
        <v>13</v>
      </c>
      <c r="I37" s="495"/>
      <c r="J37" s="495"/>
      <c r="M37" s="495" t="s">
        <v>25</v>
      </c>
      <c r="N37" s="495"/>
      <c r="O37" s="495"/>
    </row>
  </sheetData>
  <mergeCells count="25">
    <mergeCell ref="D36:F36"/>
    <mergeCell ref="H36:J36"/>
    <mergeCell ref="M36:O36"/>
    <mergeCell ref="A37:B37"/>
    <mergeCell ref="D37:F37"/>
    <mergeCell ref="H37:J37"/>
    <mergeCell ref="M37:O37"/>
    <mergeCell ref="A36:B3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F7"/>
    <mergeCell ref="A1:O1"/>
    <mergeCell ref="A2:O2"/>
    <mergeCell ref="C4:F4"/>
    <mergeCell ref="C5:F5"/>
    <mergeCell ref="C6:F6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74"/>
  <sheetViews>
    <sheetView showWhiteSpace="0" view="pageLayout" zoomScale="85" zoomScaleNormal="100" zoomScalePageLayoutView="85" workbookViewId="0">
      <selection activeCell="N21" sqref="N21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4" customWidth="1"/>
    <col min="9" max="9" width="12.710937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7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7" s="5" customFormat="1" x14ac:dyDescent="0.25">
      <c r="C3" s="155"/>
      <c r="D3" s="155"/>
      <c r="E3" s="173"/>
      <c r="F3" s="60"/>
      <c r="H3" s="192"/>
    </row>
    <row r="4" spans="1:17" s="5" customFormat="1" x14ac:dyDescent="0.25">
      <c r="A4" s="5" t="s">
        <v>0</v>
      </c>
      <c r="C4" s="496" t="s">
        <v>1</v>
      </c>
      <c r="D4" s="496"/>
      <c r="E4" s="496"/>
      <c r="F4" s="496"/>
      <c r="G4" s="496"/>
      <c r="H4" s="191"/>
      <c r="I4" s="8"/>
      <c r="J4" s="155"/>
      <c r="K4" s="173"/>
      <c r="L4" s="155"/>
      <c r="M4" s="173"/>
      <c r="N4" s="174"/>
      <c r="O4" s="173"/>
      <c r="P4" s="174"/>
      <c r="Q4" s="174"/>
    </row>
    <row r="5" spans="1:17" s="5" customFormat="1" x14ac:dyDescent="0.25">
      <c r="A5" s="5" t="s">
        <v>15</v>
      </c>
      <c r="C5" s="508"/>
      <c r="D5" s="508"/>
      <c r="E5" s="508"/>
      <c r="F5" s="508"/>
      <c r="G5" s="508"/>
      <c r="H5" s="191"/>
      <c r="I5" s="175"/>
      <c r="J5" s="155"/>
      <c r="K5" s="173"/>
      <c r="L5" s="155"/>
      <c r="M5" s="173"/>
      <c r="N5" s="174"/>
      <c r="O5" s="173"/>
      <c r="P5" s="174"/>
      <c r="Q5" s="174"/>
    </row>
    <row r="6" spans="1:17" s="5" customFormat="1" x14ac:dyDescent="0.25">
      <c r="A6" s="5" t="s">
        <v>16</v>
      </c>
      <c r="C6" s="508" t="s">
        <v>217</v>
      </c>
      <c r="D6" s="508"/>
      <c r="E6" s="508"/>
      <c r="F6" s="508"/>
      <c r="G6" s="508"/>
      <c r="H6" s="191"/>
      <c r="I6" s="175"/>
      <c r="J6" s="155"/>
      <c r="K6" s="173"/>
      <c r="L6" s="155"/>
      <c r="M6" s="173"/>
      <c r="N6" s="174"/>
      <c r="O6" s="173"/>
      <c r="P6" s="174"/>
      <c r="Q6" s="174"/>
    </row>
    <row r="7" spans="1:17" s="5" customFormat="1" x14ac:dyDescent="0.25">
      <c r="A7" s="5" t="s">
        <v>17</v>
      </c>
      <c r="C7" s="508"/>
      <c r="D7" s="508"/>
      <c r="E7" s="508"/>
      <c r="F7" s="508"/>
      <c r="G7" s="508"/>
      <c r="H7" s="191"/>
      <c r="I7" s="175"/>
      <c r="J7" s="155"/>
      <c r="K7" s="173"/>
      <c r="L7" s="155"/>
      <c r="M7" s="173"/>
      <c r="N7" s="174"/>
      <c r="O7" s="173"/>
      <c r="P7" s="174"/>
      <c r="Q7" s="174"/>
    </row>
    <row r="8" spans="1:17" s="5" customFormat="1" ht="13.5" thickBot="1" x14ac:dyDescent="0.3">
      <c r="C8" s="152"/>
      <c r="D8" s="152"/>
      <c r="E8" s="175"/>
      <c r="F8" s="61"/>
      <c r="G8" s="152"/>
      <c r="H8" s="191"/>
      <c r="I8" s="152"/>
    </row>
    <row r="9" spans="1:17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7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7" s="1" customFormat="1" ht="13.5" thickBot="1" x14ac:dyDescent="0.3">
      <c r="A11" s="513"/>
      <c r="B11" s="516"/>
      <c r="C11" s="153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7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7" s="6" customFormat="1" x14ac:dyDescent="0.25">
      <c r="A13" s="20">
        <v>1</v>
      </c>
      <c r="B13" s="101" t="s">
        <v>218</v>
      </c>
      <c r="C13" s="27"/>
      <c r="D13" s="36">
        <v>30</v>
      </c>
      <c r="E13" s="76"/>
      <c r="F13" s="63" t="s">
        <v>59</v>
      </c>
      <c r="G13" s="85">
        <f>D13*E13</f>
        <v>0</v>
      </c>
      <c r="H13" s="88">
        <v>30</v>
      </c>
      <c r="I13" s="332">
        <f t="shared" ref="I13:I20" si="0">H13*E13</f>
        <v>0</v>
      </c>
      <c r="J13" s="43"/>
      <c r="K13" s="78">
        <f>J13*E13</f>
        <v>0</v>
      </c>
      <c r="L13" s="39"/>
      <c r="M13" s="85">
        <f>L13*E13</f>
        <v>0</v>
      </c>
      <c r="N13" s="43"/>
      <c r="O13" s="98">
        <f>N13*E13</f>
        <v>0</v>
      </c>
    </row>
    <row r="14" spans="1:17" s="6" customFormat="1" x14ac:dyDescent="0.25">
      <c r="A14" s="20">
        <v>2</v>
      </c>
      <c r="B14" s="101" t="s">
        <v>219</v>
      </c>
      <c r="C14" s="27"/>
      <c r="D14" s="36">
        <v>1</v>
      </c>
      <c r="E14" s="257"/>
      <c r="F14" s="63" t="s">
        <v>59</v>
      </c>
      <c r="G14" s="85">
        <f t="shared" ref="G14:G24" si="1">D14*E14</f>
        <v>0</v>
      </c>
      <c r="H14" s="88">
        <v>1</v>
      </c>
      <c r="I14" s="332">
        <f t="shared" si="0"/>
        <v>0</v>
      </c>
      <c r="J14" s="43"/>
      <c r="K14" s="78">
        <f t="shared" ref="K14:K22" si="2">J14*E14</f>
        <v>0</v>
      </c>
      <c r="L14" s="39"/>
      <c r="M14" s="85">
        <f t="shared" ref="M14:M22" si="3">L14*E14</f>
        <v>0</v>
      </c>
      <c r="N14" s="43"/>
      <c r="O14" s="98">
        <f t="shared" ref="O14:O22" si="4">N14*E14</f>
        <v>0</v>
      </c>
    </row>
    <row r="15" spans="1:17" s="6" customFormat="1" x14ac:dyDescent="0.25">
      <c r="A15" s="20">
        <v>3</v>
      </c>
      <c r="B15" s="101" t="s">
        <v>220</v>
      </c>
      <c r="C15" s="27"/>
      <c r="D15" s="36">
        <v>1</v>
      </c>
      <c r="E15" s="257"/>
      <c r="F15" s="63" t="s">
        <v>59</v>
      </c>
      <c r="G15" s="85">
        <f t="shared" si="1"/>
        <v>0</v>
      </c>
      <c r="H15" s="88">
        <v>1</v>
      </c>
      <c r="I15" s="332">
        <f t="shared" si="0"/>
        <v>0</v>
      </c>
      <c r="J15" s="43"/>
      <c r="K15" s="78">
        <f t="shared" si="2"/>
        <v>0</v>
      </c>
      <c r="L15" s="39"/>
      <c r="M15" s="85">
        <f t="shared" si="3"/>
        <v>0</v>
      </c>
      <c r="N15" s="43"/>
      <c r="O15" s="98">
        <f t="shared" si="4"/>
        <v>0</v>
      </c>
    </row>
    <row r="16" spans="1:17" s="6" customFormat="1" x14ac:dyDescent="0.25">
      <c r="A16" s="20">
        <v>4</v>
      </c>
      <c r="B16" s="101" t="s">
        <v>221</v>
      </c>
      <c r="C16" s="26"/>
      <c r="D16" s="36">
        <v>1</v>
      </c>
      <c r="E16" s="493">
        <v>200000</v>
      </c>
      <c r="F16" s="214" t="s">
        <v>59</v>
      </c>
      <c r="G16" s="85">
        <f t="shared" si="1"/>
        <v>200000</v>
      </c>
      <c r="H16" s="88">
        <v>1</v>
      </c>
      <c r="I16" s="332">
        <f t="shared" si="0"/>
        <v>200000</v>
      </c>
      <c r="J16" s="43"/>
      <c r="K16" s="78">
        <f t="shared" si="2"/>
        <v>0</v>
      </c>
      <c r="L16" s="39"/>
      <c r="M16" s="85">
        <f t="shared" si="3"/>
        <v>0</v>
      </c>
      <c r="N16" s="43"/>
      <c r="O16" s="98">
        <f t="shared" si="4"/>
        <v>0</v>
      </c>
    </row>
    <row r="17" spans="1:15" s="6" customFormat="1" x14ac:dyDescent="0.25">
      <c r="A17" s="20">
        <v>5</v>
      </c>
      <c r="B17" s="101" t="s">
        <v>149</v>
      </c>
      <c r="C17" s="27"/>
      <c r="D17" s="36">
        <v>1</v>
      </c>
      <c r="E17" s="76"/>
      <c r="F17" s="63" t="s">
        <v>31</v>
      </c>
      <c r="G17" s="85">
        <f t="shared" si="1"/>
        <v>0</v>
      </c>
      <c r="H17" s="88">
        <v>1</v>
      </c>
      <c r="I17" s="332">
        <f t="shared" si="0"/>
        <v>0</v>
      </c>
      <c r="J17" s="43"/>
      <c r="K17" s="78">
        <f t="shared" si="2"/>
        <v>0</v>
      </c>
      <c r="L17" s="39"/>
      <c r="M17" s="85">
        <f t="shared" si="3"/>
        <v>0</v>
      </c>
      <c r="N17" s="43"/>
      <c r="O17" s="98">
        <f t="shared" si="4"/>
        <v>0</v>
      </c>
    </row>
    <row r="18" spans="1:15" s="6" customFormat="1" x14ac:dyDescent="0.25">
      <c r="A18" s="20">
        <v>6</v>
      </c>
      <c r="B18" s="101" t="s">
        <v>222</v>
      </c>
      <c r="C18" s="27"/>
      <c r="D18" s="36">
        <v>2</v>
      </c>
      <c r="E18" s="76">
        <v>2724.8</v>
      </c>
      <c r="F18" s="63" t="s">
        <v>59</v>
      </c>
      <c r="G18" s="85">
        <f t="shared" si="1"/>
        <v>5449.6</v>
      </c>
      <c r="H18" s="88">
        <v>2</v>
      </c>
      <c r="I18" s="332">
        <f t="shared" si="0"/>
        <v>5449.6</v>
      </c>
      <c r="J18" s="43"/>
      <c r="K18" s="78">
        <f t="shared" si="2"/>
        <v>0</v>
      </c>
      <c r="L18" s="39"/>
      <c r="M18" s="85">
        <f t="shared" si="3"/>
        <v>0</v>
      </c>
      <c r="N18" s="43"/>
      <c r="O18" s="98">
        <f t="shared" si="4"/>
        <v>0</v>
      </c>
    </row>
    <row r="19" spans="1:15" s="6" customFormat="1" x14ac:dyDescent="0.25">
      <c r="A19" s="20">
        <v>7</v>
      </c>
      <c r="B19" s="101" t="s">
        <v>474</v>
      </c>
      <c r="C19" s="27"/>
      <c r="D19" s="36">
        <v>1</v>
      </c>
      <c r="E19" s="257">
        <v>15000</v>
      </c>
      <c r="F19" s="63" t="s">
        <v>31</v>
      </c>
      <c r="G19" s="85">
        <f t="shared" si="1"/>
        <v>15000</v>
      </c>
      <c r="H19" s="88">
        <v>1</v>
      </c>
      <c r="I19" s="332">
        <f t="shared" si="0"/>
        <v>15000</v>
      </c>
      <c r="J19" s="43"/>
      <c r="K19" s="78">
        <f t="shared" si="2"/>
        <v>0</v>
      </c>
      <c r="L19" s="39"/>
      <c r="M19" s="85">
        <f t="shared" si="3"/>
        <v>0</v>
      </c>
      <c r="N19" s="43"/>
      <c r="O19" s="98">
        <f t="shared" si="4"/>
        <v>0</v>
      </c>
    </row>
    <row r="20" spans="1:15" s="6" customFormat="1" x14ac:dyDescent="0.25">
      <c r="A20" s="20">
        <v>8</v>
      </c>
      <c r="B20" s="101" t="s">
        <v>223</v>
      </c>
      <c r="C20" s="27"/>
      <c r="D20" s="36">
        <v>10</v>
      </c>
      <c r="E20" s="76"/>
      <c r="F20" s="63" t="s">
        <v>29</v>
      </c>
      <c r="G20" s="85">
        <f t="shared" si="1"/>
        <v>0</v>
      </c>
      <c r="H20" s="88">
        <v>10</v>
      </c>
      <c r="I20" s="332">
        <f t="shared" si="0"/>
        <v>0</v>
      </c>
      <c r="J20" s="43"/>
      <c r="K20" s="78">
        <f t="shared" si="2"/>
        <v>0</v>
      </c>
      <c r="L20" s="39"/>
      <c r="M20" s="85">
        <f t="shared" si="3"/>
        <v>0</v>
      </c>
      <c r="N20" s="43"/>
      <c r="O20" s="98">
        <f t="shared" si="4"/>
        <v>0</v>
      </c>
    </row>
    <row r="21" spans="1:15" s="6" customFormat="1" ht="102" x14ac:dyDescent="0.25">
      <c r="A21" s="20">
        <v>9</v>
      </c>
      <c r="B21" s="86" t="s">
        <v>224</v>
      </c>
      <c r="C21" s="27"/>
      <c r="D21" s="36"/>
      <c r="E21" s="76"/>
      <c r="F21" s="63"/>
      <c r="G21" s="85">
        <f t="shared" si="1"/>
        <v>0</v>
      </c>
      <c r="H21" s="88"/>
      <c r="I21" s="332"/>
      <c r="J21" s="43"/>
      <c r="K21" s="78">
        <f t="shared" si="2"/>
        <v>0</v>
      </c>
      <c r="L21" s="39"/>
      <c r="M21" s="85">
        <f t="shared" si="3"/>
        <v>0</v>
      </c>
      <c r="N21" s="43"/>
      <c r="O21" s="98">
        <f t="shared" si="4"/>
        <v>0</v>
      </c>
    </row>
    <row r="22" spans="1:15" s="6" customFormat="1" x14ac:dyDescent="0.25">
      <c r="A22" s="20">
        <v>10</v>
      </c>
      <c r="B22" s="31" t="s">
        <v>225</v>
      </c>
      <c r="C22" s="27"/>
      <c r="D22" s="36"/>
      <c r="E22" s="76"/>
      <c r="F22" s="63"/>
      <c r="G22" s="85">
        <f t="shared" si="1"/>
        <v>0</v>
      </c>
      <c r="H22" s="88"/>
      <c r="I22" s="332"/>
      <c r="J22" s="43"/>
      <c r="K22" s="78">
        <f t="shared" si="2"/>
        <v>0</v>
      </c>
      <c r="L22" s="39"/>
      <c r="M22" s="85">
        <f t="shared" si="3"/>
        <v>0</v>
      </c>
      <c r="N22" s="43"/>
      <c r="O22" s="98">
        <f t="shared" si="4"/>
        <v>0</v>
      </c>
    </row>
    <row r="23" spans="1:15" s="6" customFormat="1" x14ac:dyDescent="0.25">
      <c r="A23" s="20">
        <v>11</v>
      </c>
      <c r="B23" s="31" t="s">
        <v>226</v>
      </c>
      <c r="C23" s="27"/>
      <c r="D23" s="37">
        <v>6</v>
      </c>
      <c r="E23" s="222"/>
      <c r="F23" s="63"/>
      <c r="G23" s="78">
        <f t="shared" si="1"/>
        <v>0</v>
      </c>
      <c r="H23" s="26">
        <v>6</v>
      </c>
      <c r="I23" s="85">
        <f>H23*E23</f>
        <v>0</v>
      </c>
      <c r="J23" s="43"/>
      <c r="K23" s="78">
        <f>J23*E23</f>
        <v>0</v>
      </c>
      <c r="L23" s="39"/>
      <c r="M23" s="85">
        <f>L23*E23</f>
        <v>0</v>
      </c>
      <c r="N23" s="43"/>
      <c r="O23" s="98">
        <f>N23*E23</f>
        <v>0</v>
      </c>
    </row>
    <row r="24" spans="1:15" s="6" customFormat="1" x14ac:dyDescent="0.25">
      <c r="A24" s="20">
        <v>12</v>
      </c>
      <c r="B24" s="31" t="s">
        <v>227</v>
      </c>
      <c r="C24" s="27"/>
      <c r="D24" s="37"/>
      <c r="E24" s="76"/>
      <c r="F24" s="63"/>
      <c r="G24" s="78">
        <f t="shared" si="1"/>
        <v>0</v>
      </c>
      <c r="H24" s="26"/>
      <c r="I24" s="85">
        <f t="shared" ref="I24" si="5">H24*E24</f>
        <v>0</v>
      </c>
      <c r="J24" s="43"/>
      <c r="K24" s="78">
        <f t="shared" ref="K24" si="6">J24*E24</f>
        <v>0</v>
      </c>
      <c r="L24" s="39"/>
      <c r="M24" s="85">
        <f t="shared" ref="M24" si="7">L24*E24</f>
        <v>0</v>
      </c>
      <c r="N24" s="43"/>
      <c r="O24" s="98">
        <f t="shared" ref="O24" si="8">N24*E24</f>
        <v>0</v>
      </c>
    </row>
    <row r="25" spans="1:15" s="6" customFormat="1" ht="13.5" thickBot="1" x14ac:dyDescent="0.3">
      <c r="A25" s="22"/>
      <c r="B25" s="32" t="s">
        <v>357</v>
      </c>
      <c r="C25" s="28"/>
      <c r="D25" s="38"/>
      <c r="E25" s="180"/>
      <c r="F25" s="64"/>
      <c r="G25" s="256">
        <f>SUM(G13:G24)</f>
        <v>220449.6</v>
      </c>
      <c r="H25" s="28"/>
      <c r="I25" s="79">
        <f>SUM(I13:I24)</f>
        <v>220449.6</v>
      </c>
      <c r="J25" s="55"/>
      <c r="K25" s="79">
        <f>SUM(K13:K24)</f>
        <v>0</v>
      </c>
      <c r="L25" s="40"/>
      <c r="M25" s="79">
        <f>SUM(M13:M24)</f>
        <v>0</v>
      </c>
      <c r="N25" s="55"/>
      <c r="O25" s="79">
        <f>SUM(O13:O24)</f>
        <v>0</v>
      </c>
    </row>
    <row r="26" spans="1:15" s="6" customFormat="1" ht="13.5" thickTop="1" x14ac:dyDescent="0.25">
      <c r="A26" s="7" t="s">
        <v>5</v>
      </c>
      <c r="B26" s="8"/>
      <c r="C26" s="152"/>
      <c r="D26" s="8" t="s">
        <v>6</v>
      </c>
      <c r="E26" s="181"/>
      <c r="F26" s="61"/>
      <c r="G26" s="8"/>
      <c r="H26" s="191"/>
      <c r="I26" s="9"/>
      <c r="J26" s="8"/>
      <c r="K26" s="9"/>
      <c r="M26" s="7" t="s">
        <v>7</v>
      </c>
      <c r="N26" s="8"/>
      <c r="O26" s="7"/>
    </row>
    <row r="27" spans="1:15" s="6" customFormat="1" x14ac:dyDescent="0.25">
      <c r="A27" s="7"/>
      <c r="B27" s="7"/>
      <c r="C27" s="4"/>
      <c r="D27" s="7" t="s">
        <v>8</v>
      </c>
      <c r="E27" s="182"/>
      <c r="F27" s="65"/>
      <c r="G27" s="7"/>
      <c r="H27" s="4"/>
      <c r="I27" s="10"/>
      <c r="J27" s="7"/>
      <c r="K27" s="7"/>
      <c r="L27" s="7"/>
      <c r="M27" s="7"/>
      <c r="N27" s="7"/>
      <c r="O27" s="7"/>
    </row>
    <row r="28" spans="1:15" s="8" customFormat="1" x14ac:dyDescent="0.25">
      <c r="A28" s="7"/>
      <c r="B28" s="7"/>
      <c r="C28" s="4"/>
      <c r="D28" s="4"/>
      <c r="E28" s="182"/>
      <c r="F28" s="65"/>
      <c r="G28" s="7"/>
      <c r="H28" s="4"/>
      <c r="I28" s="10"/>
      <c r="J28" s="7"/>
      <c r="K28" s="7"/>
      <c r="L28" s="7"/>
      <c r="M28" s="7"/>
      <c r="N28" s="7"/>
      <c r="O28" s="7"/>
    </row>
    <row r="29" spans="1:15" x14ac:dyDescent="0.25">
      <c r="I29" s="10"/>
    </row>
    <row r="30" spans="1:15" s="5" customFormat="1" x14ac:dyDescent="0.25">
      <c r="A30" s="496" t="s">
        <v>230</v>
      </c>
      <c r="B30" s="496"/>
      <c r="C30" s="155"/>
      <c r="D30" s="494" t="s">
        <v>9</v>
      </c>
      <c r="E30" s="494"/>
      <c r="F30" s="494"/>
      <c r="H30" s="494" t="s">
        <v>10</v>
      </c>
      <c r="I30" s="494"/>
      <c r="J30" s="494"/>
      <c r="M30" s="494" t="s">
        <v>24</v>
      </c>
      <c r="N30" s="494"/>
      <c r="O30" s="494"/>
    </row>
    <row r="31" spans="1:15" s="12" customFormat="1" x14ac:dyDescent="0.25">
      <c r="A31" s="497" t="s">
        <v>11</v>
      </c>
      <c r="B31" s="497"/>
      <c r="C31" s="154"/>
      <c r="D31" s="495" t="s">
        <v>12</v>
      </c>
      <c r="E31" s="495"/>
      <c r="F31" s="495"/>
      <c r="H31" s="495" t="s">
        <v>13</v>
      </c>
      <c r="I31" s="495"/>
      <c r="J31" s="495"/>
      <c r="M31" s="495" t="s">
        <v>25</v>
      </c>
      <c r="N31" s="495"/>
      <c r="O31" s="495"/>
    </row>
    <row r="32" spans="1:15" s="12" customFormat="1" x14ac:dyDescent="0.25">
      <c r="A32" s="255"/>
      <c r="B32" s="255"/>
      <c r="C32" s="254"/>
      <c r="D32" s="254"/>
      <c r="E32" s="254"/>
      <c r="F32" s="254"/>
      <c r="H32" s="254"/>
      <c r="I32" s="254"/>
      <c r="J32" s="254"/>
      <c r="M32" s="254"/>
      <c r="N32" s="254"/>
      <c r="O32" s="254"/>
    </row>
    <row r="33" spans="1:15" s="12" customFormat="1" x14ac:dyDescent="0.25">
      <c r="A33" s="255"/>
      <c r="B33" s="255"/>
      <c r="C33" s="254"/>
      <c r="D33" s="254"/>
      <c r="E33" s="254"/>
      <c r="F33" s="254"/>
      <c r="H33" s="254"/>
      <c r="I33" s="254"/>
      <c r="J33" s="254"/>
      <c r="M33" s="254"/>
      <c r="N33" s="254"/>
      <c r="O33" s="254"/>
    </row>
    <row r="34" spans="1:15" ht="15.75" x14ac:dyDescent="0.25">
      <c r="A34" s="525" t="s">
        <v>26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</row>
    <row r="35" spans="1:15" ht="15.75" x14ac:dyDescent="0.25">
      <c r="A35" s="525" t="s">
        <v>448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</row>
    <row r="36" spans="1:15" x14ac:dyDescent="0.25">
      <c r="A36" s="5"/>
      <c r="B36" s="5"/>
      <c r="C36" s="253"/>
      <c r="D36" s="253"/>
      <c r="E36" s="173"/>
      <c r="F36" s="60"/>
      <c r="G36" s="5"/>
      <c r="H36" s="253"/>
      <c r="I36" s="5"/>
      <c r="J36" s="5"/>
      <c r="K36" s="5"/>
      <c r="L36" s="5"/>
      <c r="M36" s="5"/>
      <c r="N36" s="5"/>
      <c r="O36" s="5"/>
    </row>
    <row r="37" spans="1:15" x14ac:dyDescent="0.25">
      <c r="A37" s="5" t="s">
        <v>0</v>
      </c>
      <c r="B37" s="5"/>
      <c r="C37" s="496" t="s">
        <v>1</v>
      </c>
      <c r="D37" s="496"/>
      <c r="E37" s="496"/>
      <c r="F37" s="496"/>
      <c r="G37" s="496"/>
      <c r="H37" s="251"/>
      <c r="I37" s="8"/>
      <c r="J37" s="253"/>
      <c r="K37" s="173"/>
      <c r="L37" s="253"/>
      <c r="M37" s="173"/>
      <c r="N37" s="174"/>
      <c r="O37" s="173"/>
    </row>
    <row r="38" spans="1:15" x14ac:dyDescent="0.25">
      <c r="A38" s="5" t="s">
        <v>15</v>
      </c>
      <c r="B38" s="5"/>
      <c r="C38" s="508"/>
      <c r="D38" s="508"/>
      <c r="E38" s="508"/>
      <c r="F38" s="508"/>
      <c r="G38" s="508"/>
      <c r="H38" s="251"/>
      <c r="I38" s="175"/>
      <c r="J38" s="253"/>
      <c r="K38" s="173"/>
      <c r="L38" s="253"/>
      <c r="M38" s="173"/>
      <c r="N38" s="174"/>
      <c r="O38" s="173"/>
    </row>
    <row r="39" spans="1:15" x14ac:dyDescent="0.25">
      <c r="A39" s="5" t="s">
        <v>16</v>
      </c>
      <c r="B39" s="5"/>
      <c r="C39" s="508" t="s">
        <v>217</v>
      </c>
      <c r="D39" s="508"/>
      <c r="E39" s="508"/>
      <c r="F39" s="508"/>
      <c r="G39" s="508"/>
      <c r="H39" s="251"/>
      <c r="I39" s="175"/>
      <c r="J39" s="253"/>
      <c r="K39" s="173"/>
      <c r="L39" s="253"/>
      <c r="M39" s="173"/>
      <c r="N39" s="174"/>
      <c r="O39" s="173"/>
    </row>
    <row r="40" spans="1:15" x14ac:dyDescent="0.25">
      <c r="A40" s="5" t="s">
        <v>17</v>
      </c>
      <c r="B40" s="5"/>
      <c r="C40" s="508"/>
      <c r="D40" s="508"/>
      <c r="E40" s="508"/>
      <c r="F40" s="508"/>
      <c r="G40" s="508"/>
      <c r="H40" s="251"/>
      <c r="I40" s="175"/>
      <c r="J40" s="253"/>
      <c r="K40" s="173"/>
      <c r="L40" s="253"/>
      <c r="M40" s="173"/>
      <c r="N40" s="174"/>
      <c r="O40" s="173"/>
    </row>
    <row r="41" spans="1:15" ht="13.5" thickBot="1" x14ac:dyDescent="0.3">
      <c r="A41" s="5"/>
      <c r="B41" s="5"/>
      <c r="C41" s="251"/>
      <c r="D41" s="251"/>
      <c r="E41" s="175"/>
      <c r="F41" s="61"/>
      <c r="G41" s="251"/>
      <c r="H41" s="251"/>
      <c r="I41" s="251"/>
      <c r="J41" s="5"/>
      <c r="K41" s="5"/>
      <c r="L41" s="5"/>
      <c r="M41" s="5"/>
      <c r="N41" s="5"/>
      <c r="O41" s="5"/>
    </row>
    <row r="42" spans="1:15" ht="13.5" thickTop="1" x14ac:dyDescent="0.25">
      <c r="A42" s="511" t="s">
        <v>2</v>
      </c>
      <c r="B42" s="514" t="s">
        <v>18</v>
      </c>
      <c r="C42" s="510" t="s">
        <v>19</v>
      </c>
      <c r="D42" s="510"/>
      <c r="E42" s="517" t="s">
        <v>22</v>
      </c>
      <c r="F42" s="510"/>
      <c r="G42" s="518"/>
      <c r="H42" s="506" t="s">
        <v>23</v>
      </c>
      <c r="I42" s="506"/>
      <c r="J42" s="506"/>
      <c r="K42" s="506"/>
      <c r="L42" s="506"/>
      <c r="M42" s="506"/>
      <c r="N42" s="506"/>
      <c r="O42" s="507"/>
    </row>
    <row r="43" spans="1:15" x14ac:dyDescent="0.25">
      <c r="A43" s="512"/>
      <c r="B43" s="515"/>
      <c r="C43" s="23" t="s">
        <v>19</v>
      </c>
      <c r="D43" s="33" t="s">
        <v>21</v>
      </c>
      <c r="E43" s="521" t="s">
        <v>3</v>
      </c>
      <c r="F43" s="522"/>
      <c r="G43" s="519" t="s">
        <v>4</v>
      </c>
      <c r="H43" s="498">
        <v>1</v>
      </c>
      <c r="I43" s="498"/>
      <c r="J43" s="500">
        <v>2</v>
      </c>
      <c r="K43" s="504"/>
      <c r="L43" s="498">
        <v>3</v>
      </c>
      <c r="M43" s="498"/>
      <c r="N43" s="500">
        <v>4</v>
      </c>
      <c r="O43" s="501"/>
    </row>
    <row r="44" spans="1:15" ht="13.5" thickBot="1" x14ac:dyDescent="0.3">
      <c r="A44" s="513"/>
      <c r="B44" s="516"/>
      <c r="C44" s="252" t="s">
        <v>20</v>
      </c>
      <c r="D44" s="34"/>
      <c r="E44" s="523"/>
      <c r="F44" s="524"/>
      <c r="G44" s="520"/>
      <c r="H44" s="499"/>
      <c r="I44" s="499"/>
      <c r="J44" s="502"/>
      <c r="K44" s="505"/>
      <c r="L44" s="499"/>
      <c r="M44" s="499"/>
      <c r="N44" s="502"/>
      <c r="O44" s="503"/>
    </row>
    <row r="45" spans="1:15" x14ac:dyDescent="0.25">
      <c r="A45" s="19"/>
      <c r="B45" s="328" t="s">
        <v>475</v>
      </c>
      <c r="C45" s="25"/>
      <c r="D45" s="35"/>
      <c r="E45" s="178"/>
      <c r="F45" s="62"/>
      <c r="G45" s="329">
        <f>G25</f>
        <v>220449.6</v>
      </c>
      <c r="H45" s="25"/>
      <c r="I45" s="179">
        <f>I25</f>
        <v>220449.6</v>
      </c>
      <c r="J45" s="41"/>
      <c r="K45" s="330">
        <f>K25</f>
        <v>0</v>
      </c>
      <c r="L45" s="52"/>
      <c r="M45" s="330">
        <f>M25</f>
        <v>0</v>
      </c>
      <c r="N45" s="58"/>
      <c r="O45" s="331">
        <f>O25</f>
        <v>0</v>
      </c>
    </row>
    <row r="46" spans="1:15" x14ac:dyDescent="0.25">
      <c r="A46" s="19"/>
      <c r="B46" s="328"/>
      <c r="C46" s="25"/>
      <c r="D46" s="35"/>
      <c r="E46" s="178"/>
      <c r="F46" s="62"/>
      <c r="G46" s="78"/>
      <c r="H46" s="25"/>
      <c r="I46" s="48"/>
      <c r="J46" s="41"/>
      <c r="K46" s="53"/>
      <c r="L46" s="52"/>
      <c r="M46" s="57"/>
      <c r="N46" s="58"/>
      <c r="O46" s="18"/>
    </row>
    <row r="47" spans="1:15" x14ac:dyDescent="0.25">
      <c r="A47" s="20">
        <v>13</v>
      </c>
      <c r="B47" s="31" t="s">
        <v>239</v>
      </c>
      <c r="C47" s="27"/>
      <c r="D47" s="37">
        <v>25</v>
      </c>
      <c r="E47" s="76"/>
      <c r="F47" s="63" t="s">
        <v>29</v>
      </c>
      <c r="G47" s="78">
        <f t="shared" ref="G47:G53" si="9">D47*E47</f>
        <v>0</v>
      </c>
      <c r="H47" s="26">
        <v>25</v>
      </c>
      <c r="I47" s="85">
        <f t="shared" ref="I47:I53" si="10">H47*E47</f>
        <v>0</v>
      </c>
      <c r="J47" s="43"/>
      <c r="K47" s="78">
        <f t="shared" ref="K47:K53" si="11">J47*E47</f>
        <v>0</v>
      </c>
      <c r="L47" s="39"/>
      <c r="M47" s="85">
        <f t="shared" ref="M47:M53" si="12">L47*E47</f>
        <v>0</v>
      </c>
      <c r="N47" s="43"/>
      <c r="O47" s="98">
        <f t="shared" ref="O47:O53" si="13">N47*E47</f>
        <v>0</v>
      </c>
    </row>
    <row r="48" spans="1:15" x14ac:dyDescent="0.25">
      <c r="A48" s="20">
        <v>14</v>
      </c>
      <c r="B48" s="31" t="s">
        <v>63</v>
      </c>
      <c r="C48" s="27"/>
      <c r="D48" s="37">
        <v>6</v>
      </c>
      <c r="E48" s="76">
        <v>5000</v>
      </c>
      <c r="F48" s="63" t="s">
        <v>29</v>
      </c>
      <c r="G48" s="78">
        <f t="shared" si="9"/>
        <v>30000</v>
      </c>
      <c r="H48" s="26">
        <v>6</v>
      </c>
      <c r="I48" s="85">
        <f t="shared" si="10"/>
        <v>30000</v>
      </c>
      <c r="J48" s="43"/>
      <c r="K48" s="78">
        <f t="shared" si="11"/>
        <v>0</v>
      </c>
      <c r="L48" s="39"/>
      <c r="M48" s="85">
        <f t="shared" si="12"/>
        <v>0</v>
      </c>
      <c r="N48" s="43"/>
      <c r="O48" s="98">
        <f t="shared" si="13"/>
        <v>0</v>
      </c>
    </row>
    <row r="49" spans="1:15" x14ac:dyDescent="0.25">
      <c r="A49" s="20">
        <v>15</v>
      </c>
      <c r="B49" s="31" t="s">
        <v>228</v>
      </c>
      <c r="C49" s="27"/>
      <c r="D49" s="37">
        <v>6</v>
      </c>
      <c r="E49" s="76">
        <v>4000</v>
      </c>
      <c r="F49" s="63" t="s">
        <v>29</v>
      </c>
      <c r="G49" s="78">
        <f t="shared" si="9"/>
        <v>24000</v>
      </c>
      <c r="H49" s="26">
        <v>6</v>
      </c>
      <c r="I49" s="85">
        <f t="shared" si="10"/>
        <v>24000</v>
      </c>
      <c r="J49" s="43"/>
      <c r="K49" s="78">
        <f t="shared" si="11"/>
        <v>0</v>
      </c>
      <c r="L49" s="39"/>
      <c r="M49" s="85">
        <f t="shared" si="12"/>
        <v>0</v>
      </c>
      <c r="N49" s="43"/>
      <c r="O49" s="98">
        <f t="shared" si="13"/>
        <v>0</v>
      </c>
    </row>
    <row r="50" spans="1:15" x14ac:dyDescent="0.25">
      <c r="A50" s="20">
        <v>16</v>
      </c>
      <c r="B50" s="31" t="s">
        <v>52</v>
      </c>
      <c r="C50" s="27"/>
      <c r="D50" s="37">
        <v>2</v>
      </c>
      <c r="E50" s="76"/>
      <c r="F50" s="63" t="s">
        <v>29</v>
      </c>
      <c r="G50" s="78">
        <f t="shared" si="9"/>
        <v>0</v>
      </c>
      <c r="H50" s="26">
        <v>2</v>
      </c>
      <c r="I50" s="85">
        <f t="shared" si="10"/>
        <v>0</v>
      </c>
      <c r="J50" s="43"/>
      <c r="K50" s="78">
        <f t="shared" si="11"/>
        <v>0</v>
      </c>
      <c r="L50" s="39"/>
      <c r="M50" s="85">
        <f t="shared" si="12"/>
        <v>0</v>
      </c>
      <c r="N50" s="43"/>
      <c r="O50" s="98">
        <f t="shared" si="13"/>
        <v>0</v>
      </c>
    </row>
    <row r="51" spans="1:15" x14ac:dyDescent="0.25">
      <c r="A51" s="20">
        <v>17</v>
      </c>
      <c r="B51" s="31" t="s">
        <v>56</v>
      </c>
      <c r="C51" s="27"/>
      <c r="D51" s="37">
        <v>1</v>
      </c>
      <c r="E51" s="222">
        <v>39208</v>
      </c>
      <c r="F51" s="63" t="s">
        <v>59</v>
      </c>
      <c r="G51" s="78">
        <f t="shared" si="9"/>
        <v>39208</v>
      </c>
      <c r="H51" s="26">
        <v>1</v>
      </c>
      <c r="I51" s="85">
        <f t="shared" si="10"/>
        <v>39208</v>
      </c>
      <c r="J51" s="43"/>
      <c r="K51" s="78">
        <f t="shared" si="11"/>
        <v>0</v>
      </c>
      <c r="L51" s="39"/>
      <c r="M51" s="85">
        <f t="shared" si="12"/>
        <v>0</v>
      </c>
      <c r="N51" s="43"/>
      <c r="O51" s="98">
        <f t="shared" si="13"/>
        <v>0</v>
      </c>
    </row>
    <row r="52" spans="1:15" x14ac:dyDescent="0.25">
      <c r="A52" s="20">
        <v>18</v>
      </c>
      <c r="B52" s="31" t="s">
        <v>229</v>
      </c>
      <c r="C52" s="27"/>
      <c r="D52" s="37">
        <v>1</v>
      </c>
      <c r="E52" s="222">
        <v>10000</v>
      </c>
      <c r="F52" s="63" t="s">
        <v>31</v>
      </c>
      <c r="G52" s="78">
        <f t="shared" si="9"/>
        <v>10000</v>
      </c>
      <c r="H52" s="26">
        <v>1</v>
      </c>
      <c r="I52" s="85">
        <f t="shared" si="10"/>
        <v>10000</v>
      </c>
      <c r="J52" s="43"/>
      <c r="K52" s="78">
        <f t="shared" si="11"/>
        <v>0</v>
      </c>
      <c r="L52" s="39"/>
      <c r="M52" s="85">
        <f t="shared" si="12"/>
        <v>0</v>
      </c>
      <c r="N52" s="43"/>
      <c r="O52" s="98">
        <f t="shared" si="13"/>
        <v>0</v>
      </c>
    </row>
    <row r="53" spans="1:15" x14ac:dyDescent="0.25">
      <c r="A53" s="20">
        <v>19</v>
      </c>
      <c r="B53" s="31" t="s">
        <v>160</v>
      </c>
      <c r="C53" s="27"/>
      <c r="D53" s="37">
        <v>1</v>
      </c>
      <c r="E53" s="76"/>
      <c r="F53" s="63" t="s">
        <v>31</v>
      </c>
      <c r="G53" s="78">
        <f t="shared" si="9"/>
        <v>0</v>
      </c>
      <c r="H53" s="26">
        <v>1</v>
      </c>
      <c r="I53" s="85">
        <f t="shared" si="10"/>
        <v>0</v>
      </c>
      <c r="J53" s="43"/>
      <c r="K53" s="78">
        <f t="shared" si="11"/>
        <v>0</v>
      </c>
      <c r="L53" s="39"/>
      <c r="M53" s="85">
        <f t="shared" si="12"/>
        <v>0</v>
      </c>
      <c r="N53" s="43"/>
      <c r="O53" s="98">
        <f t="shared" si="13"/>
        <v>0</v>
      </c>
    </row>
    <row r="54" spans="1:15" x14ac:dyDescent="0.25">
      <c r="A54" s="172"/>
      <c r="B54" s="162"/>
      <c r="C54" s="163"/>
      <c r="D54" s="164"/>
      <c r="E54" s="189"/>
      <c r="F54" s="166"/>
      <c r="G54" s="200"/>
      <c r="H54" s="195"/>
      <c r="I54" s="85"/>
      <c r="J54" s="170"/>
      <c r="K54" s="171"/>
      <c r="L54" s="168"/>
      <c r="M54" s="169"/>
      <c r="N54" s="170"/>
      <c r="O54" s="16"/>
    </row>
    <row r="55" spans="1:15" x14ac:dyDescent="0.25">
      <c r="A55" s="172"/>
      <c r="B55" s="162"/>
      <c r="C55" s="163"/>
      <c r="D55" s="164"/>
      <c r="E55" s="189"/>
      <c r="F55" s="166"/>
      <c r="G55" s="200"/>
      <c r="H55" s="195"/>
      <c r="I55" s="85"/>
      <c r="J55" s="170"/>
      <c r="K55" s="171"/>
      <c r="L55" s="168"/>
      <c r="M55" s="169"/>
      <c r="N55" s="170"/>
      <c r="O55" s="16"/>
    </row>
    <row r="56" spans="1:15" x14ac:dyDescent="0.25">
      <c r="A56" s="172"/>
      <c r="B56" s="162"/>
      <c r="C56" s="163"/>
      <c r="D56" s="164"/>
      <c r="E56" s="189"/>
      <c r="F56" s="166"/>
      <c r="G56" s="200"/>
      <c r="H56" s="195"/>
      <c r="I56" s="85"/>
      <c r="J56" s="170"/>
      <c r="K56" s="171"/>
      <c r="L56" s="168"/>
      <c r="M56" s="169"/>
      <c r="N56" s="170"/>
      <c r="O56" s="16"/>
    </row>
    <row r="57" spans="1:15" x14ac:dyDescent="0.25">
      <c r="A57" s="172"/>
      <c r="B57" s="162"/>
      <c r="C57" s="163"/>
      <c r="D57" s="164"/>
      <c r="E57" s="189"/>
      <c r="F57" s="166"/>
      <c r="G57" s="200"/>
      <c r="H57" s="195"/>
      <c r="I57" s="85"/>
      <c r="J57" s="170"/>
      <c r="K57" s="171"/>
      <c r="L57" s="168"/>
      <c r="M57" s="169"/>
      <c r="N57" s="170"/>
      <c r="O57" s="16"/>
    </row>
    <row r="58" spans="1:15" x14ac:dyDescent="0.25">
      <c r="A58" s="172"/>
      <c r="B58" s="162"/>
      <c r="C58" s="163"/>
      <c r="D58" s="164"/>
      <c r="E58" s="189"/>
      <c r="F58" s="166"/>
      <c r="G58" s="200"/>
      <c r="H58" s="195"/>
      <c r="I58" s="85"/>
      <c r="J58" s="170"/>
      <c r="K58" s="171"/>
      <c r="L58" s="168"/>
      <c r="M58" s="169"/>
      <c r="N58" s="170"/>
      <c r="O58" s="16"/>
    </row>
    <row r="59" spans="1:15" x14ac:dyDescent="0.25">
      <c r="A59" s="172"/>
      <c r="B59" s="162"/>
      <c r="C59" s="163"/>
      <c r="D59" s="164"/>
      <c r="E59" s="189"/>
      <c r="F59" s="460"/>
      <c r="G59" s="462"/>
      <c r="H59" s="195"/>
      <c r="I59" s="85"/>
      <c r="J59" s="170"/>
      <c r="K59" s="171"/>
      <c r="L59" s="168"/>
      <c r="M59" s="169"/>
      <c r="N59" s="170"/>
      <c r="O59" s="16"/>
    </row>
    <row r="60" spans="1:15" x14ac:dyDescent="0.25">
      <c r="A60" s="172"/>
      <c r="B60" s="162"/>
      <c r="C60" s="163"/>
      <c r="D60" s="164"/>
      <c r="E60" s="189"/>
      <c r="F60" s="460"/>
      <c r="G60" s="462"/>
      <c r="H60" s="195"/>
      <c r="I60" s="85"/>
      <c r="J60" s="170"/>
      <c r="K60" s="171"/>
      <c r="L60" s="168"/>
      <c r="M60" s="169"/>
      <c r="N60" s="170"/>
      <c r="O60" s="16"/>
    </row>
    <row r="61" spans="1:15" x14ac:dyDescent="0.25">
      <c r="A61" s="172"/>
      <c r="B61" s="162"/>
      <c r="C61" s="163"/>
      <c r="D61" s="164"/>
      <c r="E61" s="189"/>
      <c r="F61" s="460"/>
      <c r="G61" s="462"/>
      <c r="H61" s="195"/>
      <c r="I61" s="85"/>
      <c r="J61" s="170"/>
      <c r="K61" s="171"/>
      <c r="L61" s="168"/>
      <c r="M61" s="169"/>
      <c r="N61" s="170"/>
      <c r="O61" s="16"/>
    </row>
    <row r="62" spans="1:15" x14ac:dyDescent="0.25">
      <c r="A62" s="172"/>
      <c r="B62" s="162"/>
      <c r="C62" s="163"/>
      <c r="D62" s="164"/>
      <c r="E62" s="189"/>
      <c r="F62" s="166"/>
      <c r="G62" s="200"/>
      <c r="H62" s="195"/>
      <c r="I62" s="85"/>
      <c r="J62" s="170"/>
      <c r="K62" s="171"/>
      <c r="L62" s="168"/>
      <c r="M62" s="169"/>
      <c r="N62" s="170"/>
      <c r="O62" s="16"/>
    </row>
    <row r="63" spans="1:15" x14ac:dyDescent="0.25">
      <c r="A63" s="172"/>
      <c r="B63" s="162"/>
      <c r="C63" s="163"/>
      <c r="D63" s="164"/>
      <c r="E63" s="189"/>
      <c r="F63" s="166"/>
      <c r="G63" s="200"/>
      <c r="H63" s="195"/>
      <c r="I63" s="85"/>
      <c r="J63" s="170"/>
      <c r="K63" s="171"/>
      <c r="L63" s="168"/>
      <c r="M63" s="169"/>
      <c r="N63" s="170"/>
      <c r="O63" s="16"/>
    </row>
    <row r="64" spans="1:15" x14ac:dyDescent="0.25">
      <c r="A64" s="172"/>
      <c r="B64" s="162"/>
      <c r="C64" s="163"/>
      <c r="D64" s="164"/>
      <c r="E64" s="189"/>
      <c r="F64" s="166"/>
      <c r="G64" s="200"/>
      <c r="H64" s="195"/>
      <c r="I64" s="85"/>
      <c r="J64" s="170"/>
      <c r="K64" s="171"/>
      <c r="L64" s="168"/>
      <c r="M64" s="169"/>
      <c r="N64" s="170"/>
      <c r="O64" s="16"/>
    </row>
    <row r="65" spans="1:15" x14ac:dyDescent="0.25">
      <c r="A65" s="172"/>
      <c r="B65" s="162"/>
      <c r="C65" s="163"/>
      <c r="D65" s="164"/>
      <c r="E65" s="189"/>
      <c r="F65" s="166"/>
      <c r="G65" s="167"/>
      <c r="H65" s="195"/>
      <c r="I65" s="85"/>
      <c r="J65" s="170"/>
      <c r="K65" s="171"/>
      <c r="L65" s="168"/>
      <c r="M65" s="169"/>
      <c r="N65" s="170"/>
      <c r="O65" s="16"/>
    </row>
    <row r="66" spans="1:15" ht="13.5" thickBot="1" x14ac:dyDescent="0.3">
      <c r="A66" s="22"/>
      <c r="B66" s="32" t="s">
        <v>79</v>
      </c>
      <c r="C66" s="28"/>
      <c r="D66" s="38"/>
      <c r="E66" s="180"/>
      <c r="F66" s="64"/>
      <c r="G66" s="256">
        <f>SUM(G45:G65)</f>
        <v>323657.59999999998</v>
      </c>
      <c r="H66" s="28"/>
      <c r="I66" s="256">
        <f>SUM(I25,I47:I53)</f>
        <v>323657.59999999998</v>
      </c>
      <c r="J66" s="55"/>
      <c r="K66" s="79">
        <f>SUM(K31:K65)</f>
        <v>0</v>
      </c>
      <c r="L66" s="40"/>
      <c r="M66" s="79">
        <f>SUM(M31:M65)</f>
        <v>0</v>
      </c>
      <c r="N66" s="55"/>
      <c r="O66" s="79">
        <f>SUM(O31:O65)</f>
        <v>0</v>
      </c>
    </row>
    <row r="67" spans="1:15" ht="13.5" thickTop="1" x14ac:dyDescent="0.25">
      <c r="A67" s="7" t="s">
        <v>5</v>
      </c>
      <c r="B67" s="8"/>
      <c r="C67" s="251"/>
      <c r="D67" s="8" t="s">
        <v>6</v>
      </c>
      <c r="E67" s="181"/>
      <c r="F67" s="61"/>
      <c r="G67" s="8"/>
      <c r="H67" s="251"/>
      <c r="I67" s="9"/>
      <c r="J67" s="8"/>
      <c r="K67" s="9"/>
      <c r="L67" s="6"/>
      <c r="M67" s="7" t="s">
        <v>7</v>
      </c>
      <c r="N67" s="8"/>
    </row>
    <row r="68" spans="1:15" x14ac:dyDescent="0.25">
      <c r="D68" s="7" t="s">
        <v>8</v>
      </c>
      <c r="I68" s="10"/>
    </row>
    <row r="69" spans="1:15" x14ac:dyDescent="0.25">
      <c r="I69" s="10"/>
    </row>
    <row r="70" spans="1:15" x14ac:dyDescent="0.25">
      <c r="I70" s="10"/>
    </row>
    <row r="71" spans="1:15" x14ac:dyDescent="0.25">
      <c r="A71" s="496" t="s">
        <v>230</v>
      </c>
      <c r="B71" s="496"/>
      <c r="C71" s="253"/>
      <c r="D71" s="494" t="s">
        <v>9</v>
      </c>
      <c r="E71" s="494"/>
      <c r="F71" s="494"/>
      <c r="G71" s="5"/>
      <c r="H71" s="494" t="s">
        <v>10</v>
      </c>
      <c r="I71" s="494"/>
      <c r="J71" s="494"/>
      <c r="K71" s="5"/>
      <c r="L71" s="5"/>
      <c r="M71" s="494" t="s">
        <v>24</v>
      </c>
      <c r="N71" s="494"/>
      <c r="O71" s="494"/>
    </row>
    <row r="72" spans="1:15" x14ac:dyDescent="0.25">
      <c r="A72" s="497" t="s">
        <v>11</v>
      </c>
      <c r="B72" s="497"/>
      <c r="C72" s="254"/>
      <c r="D72" s="495" t="s">
        <v>12</v>
      </c>
      <c r="E72" s="495"/>
      <c r="F72" s="495"/>
      <c r="G72" s="12"/>
      <c r="H72" s="495" t="s">
        <v>13</v>
      </c>
      <c r="I72" s="495"/>
      <c r="J72" s="495"/>
      <c r="K72" s="12"/>
      <c r="L72" s="12"/>
      <c r="M72" s="495" t="s">
        <v>25</v>
      </c>
      <c r="N72" s="495"/>
      <c r="O72" s="495"/>
    </row>
    <row r="73" spans="1:15" x14ac:dyDescent="0.25">
      <c r="A73" s="255"/>
      <c r="B73" s="255"/>
      <c r="C73" s="254"/>
      <c r="D73" s="254"/>
      <c r="E73" s="254"/>
      <c r="F73" s="254"/>
      <c r="G73" s="12"/>
      <c r="H73" s="254"/>
      <c r="I73" s="254"/>
      <c r="J73" s="254"/>
      <c r="K73" s="12"/>
      <c r="L73" s="12"/>
      <c r="M73" s="254"/>
      <c r="N73" s="254"/>
      <c r="O73" s="254"/>
    </row>
    <row r="74" spans="1:15" x14ac:dyDescent="0.25">
      <c r="A74" s="255"/>
      <c r="B74" s="255"/>
      <c r="C74" s="254"/>
      <c r="D74" s="254"/>
      <c r="E74" s="254"/>
      <c r="F74" s="254"/>
      <c r="G74" s="12"/>
      <c r="H74" s="254"/>
      <c r="I74" s="254"/>
      <c r="J74" s="254"/>
      <c r="K74" s="12"/>
      <c r="L74" s="12"/>
      <c r="M74" s="254"/>
      <c r="N74" s="254"/>
      <c r="O74" s="254"/>
    </row>
  </sheetData>
  <mergeCells count="50">
    <mergeCell ref="A71:B71"/>
    <mergeCell ref="D71:F71"/>
    <mergeCell ref="H71:J71"/>
    <mergeCell ref="M71:O71"/>
    <mergeCell ref="A72:B72"/>
    <mergeCell ref="D72:F72"/>
    <mergeCell ref="H72:J72"/>
    <mergeCell ref="M72:O72"/>
    <mergeCell ref="H42:O42"/>
    <mergeCell ref="E43:F44"/>
    <mergeCell ref="G43:G44"/>
    <mergeCell ref="H43:I44"/>
    <mergeCell ref="J43:K44"/>
    <mergeCell ref="L43:M44"/>
    <mergeCell ref="N43:O44"/>
    <mergeCell ref="C40:G40"/>
    <mergeCell ref="A42:A44"/>
    <mergeCell ref="B42:B44"/>
    <mergeCell ref="C42:D42"/>
    <mergeCell ref="E42:G42"/>
    <mergeCell ref="A34:O34"/>
    <mergeCell ref="A35:O35"/>
    <mergeCell ref="C37:G37"/>
    <mergeCell ref="C38:G38"/>
    <mergeCell ref="C39:G39"/>
    <mergeCell ref="A1:O1"/>
    <mergeCell ref="A2:O2"/>
    <mergeCell ref="C9:D9"/>
    <mergeCell ref="E9:G9"/>
    <mergeCell ref="H9:O9"/>
    <mergeCell ref="A31:B31"/>
    <mergeCell ref="D31:F31"/>
    <mergeCell ref="H31:J31"/>
    <mergeCell ref="A30:B30"/>
    <mergeCell ref="A9:A11"/>
    <mergeCell ref="B9:B11"/>
    <mergeCell ref="M31:O31"/>
    <mergeCell ref="C4:G4"/>
    <mergeCell ref="C5:G5"/>
    <mergeCell ref="C6:G6"/>
    <mergeCell ref="C7:G7"/>
    <mergeCell ref="L10:M11"/>
    <mergeCell ref="N10:O11"/>
    <mergeCell ref="D30:F30"/>
    <mergeCell ref="H30:J30"/>
    <mergeCell ref="M30:O30"/>
    <mergeCell ref="E10:F11"/>
    <mergeCell ref="G10:G11"/>
    <mergeCell ref="H10:I11"/>
    <mergeCell ref="J10:K11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243"/>
  <sheetViews>
    <sheetView showWhiteSpace="0" view="pageLayout" zoomScale="85" zoomScaleNormal="100" zoomScalePageLayoutView="85" workbookViewId="0">
      <selection activeCell="J36" sqref="J3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558" t="s">
        <v>26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333"/>
    </row>
    <row r="2" spans="1:17" s="5" customFormat="1" ht="15.75" x14ac:dyDescent="0.25">
      <c r="A2" s="558" t="s">
        <v>448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333"/>
    </row>
    <row r="3" spans="1:17" s="5" customFormat="1" x14ac:dyDescent="0.25">
      <c r="A3" s="333"/>
      <c r="B3" s="333"/>
      <c r="C3" s="334"/>
      <c r="D3" s="334"/>
      <c r="E3" s="173"/>
      <c r="F3" s="335"/>
      <c r="G3" s="333"/>
      <c r="H3" s="334"/>
      <c r="I3" s="333"/>
      <c r="J3" s="333"/>
      <c r="K3" s="333"/>
      <c r="L3" s="333"/>
      <c r="M3" s="333"/>
      <c r="N3" s="333"/>
      <c r="O3" s="333"/>
      <c r="P3" s="333"/>
    </row>
    <row r="4" spans="1:17" s="5" customFormat="1" x14ac:dyDescent="0.25">
      <c r="A4" s="333" t="s">
        <v>0</v>
      </c>
      <c r="B4" s="333"/>
      <c r="C4" s="530" t="s">
        <v>1</v>
      </c>
      <c r="D4" s="530"/>
      <c r="E4" s="530"/>
      <c r="F4" s="530"/>
      <c r="G4" s="530"/>
      <c r="H4" s="334"/>
      <c r="I4" s="333"/>
      <c r="J4" s="334"/>
      <c r="K4" s="173"/>
      <c r="L4" s="334"/>
      <c r="M4" s="173"/>
      <c r="N4" s="334"/>
      <c r="O4" s="173"/>
      <c r="P4" s="334"/>
      <c r="Q4" s="174"/>
    </row>
    <row r="5" spans="1:17" s="5" customFormat="1" x14ac:dyDescent="0.25">
      <c r="A5" s="333" t="s">
        <v>15</v>
      </c>
      <c r="B5" s="333"/>
      <c r="C5" s="557"/>
      <c r="D5" s="557"/>
      <c r="E5" s="557"/>
      <c r="F5" s="557"/>
      <c r="G5" s="557"/>
      <c r="H5" s="334"/>
      <c r="I5" s="175"/>
      <c r="J5" s="334"/>
      <c r="K5" s="173"/>
      <c r="L5" s="334"/>
      <c r="M5" s="173"/>
      <c r="N5" s="334"/>
      <c r="O5" s="173"/>
      <c r="P5" s="334"/>
      <c r="Q5" s="174"/>
    </row>
    <row r="6" spans="1:17" s="5" customFormat="1" x14ac:dyDescent="0.25">
      <c r="A6" s="333" t="s">
        <v>16</v>
      </c>
      <c r="B6" s="333"/>
      <c r="C6" s="557" t="s">
        <v>246</v>
      </c>
      <c r="D6" s="557"/>
      <c r="E6" s="557"/>
      <c r="F6" s="557"/>
      <c r="G6" s="557"/>
      <c r="H6" s="334"/>
      <c r="I6" s="175"/>
      <c r="J6" s="334"/>
      <c r="K6" s="173"/>
      <c r="L6" s="334"/>
      <c r="M6" s="173"/>
      <c r="N6" s="334"/>
      <c r="O6" s="173"/>
      <c r="P6" s="334"/>
      <c r="Q6" s="174"/>
    </row>
    <row r="7" spans="1:17" s="5" customFormat="1" x14ac:dyDescent="0.25">
      <c r="A7" s="333" t="s">
        <v>17</v>
      </c>
      <c r="B7" s="333"/>
      <c r="C7" s="557"/>
      <c r="D7" s="557"/>
      <c r="E7" s="557"/>
      <c r="F7" s="557"/>
      <c r="G7" s="557"/>
      <c r="H7" s="334"/>
      <c r="I7" s="175"/>
      <c r="J7" s="334"/>
      <c r="K7" s="173"/>
      <c r="L7" s="334"/>
      <c r="M7" s="173"/>
      <c r="N7" s="334"/>
      <c r="O7" s="173"/>
      <c r="P7" s="334"/>
      <c r="Q7" s="174"/>
    </row>
    <row r="8" spans="1:17" s="5" customFormat="1" ht="13.5" thickBot="1" x14ac:dyDescent="0.3">
      <c r="A8" s="333"/>
      <c r="B8" s="333"/>
      <c r="C8" s="334"/>
      <c r="D8" s="334"/>
      <c r="E8" s="175"/>
      <c r="F8" s="335"/>
      <c r="G8" s="334"/>
      <c r="H8" s="334"/>
      <c r="I8" s="334"/>
      <c r="J8" s="333"/>
      <c r="K8" s="333"/>
      <c r="L8" s="333"/>
      <c r="M8" s="333"/>
      <c r="N8" s="333"/>
      <c r="O8" s="333"/>
      <c r="P8" s="333"/>
    </row>
    <row r="9" spans="1:17" s="5" customFormat="1" ht="13.5" customHeight="1" thickTop="1" x14ac:dyDescent="0.25">
      <c r="A9" s="532" t="s">
        <v>2</v>
      </c>
      <c r="B9" s="535" t="s">
        <v>18</v>
      </c>
      <c r="C9" s="538" t="s">
        <v>19</v>
      </c>
      <c r="D9" s="538"/>
      <c r="E9" s="539" t="s">
        <v>22</v>
      </c>
      <c r="F9" s="538"/>
      <c r="G9" s="540"/>
      <c r="H9" s="541" t="s">
        <v>23</v>
      </c>
      <c r="I9" s="541"/>
      <c r="J9" s="541"/>
      <c r="K9" s="541"/>
      <c r="L9" s="541"/>
      <c r="M9" s="541"/>
      <c r="N9" s="541"/>
      <c r="O9" s="542"/>
      <c r="P9" s="333"/>
    </row>
    <row r="10" spans="1:17" s="5" customFormat="1" x14ac:dyDescent="0.25">
      <c r="A10" s="533"/>
      <c r="B10" s="536"/>
      <c r="C10" s="336" t="s">
        <v>19</v>
      </c>
      <c r="D10" s="337" t="s">
        <v>21</v>
      </c>
      <c r="E10" s="543" t="s">
        <v>3</v>
      </c>
      <c r="F10" s="544"/>
      <c r="G10" s="547" t="s">
        <v>4</v>
      </c>
      <c r="H10" s="549">
        <v>1</v>
      </c>
      <c r="I10" s="549"/>
      <c r="J10" s="551">
        <v>2</v>
      </c>
      <c r="K10" s="552"/>
      <c r="L10" s="549">
        <v>3</v>
      </c>
      <c r="M10" s="549"/>
      <c r="N10" s="551">
        <v>4</v>
      </c>
      <c r="O10" s="555"/>
      <c r="P10" s="333"/>
    </row>
    <row r="11" spans="1:17" s="1" customFormat="1" ht="13.5" thickBot="1" x14ac:dyDescent="0.3">
      <c r="A11" s="534"/>
      <c r="B11" s="537"/>
      <c r="C11" s="338" t="s">
        <v>20</v>
      </c>
      <c r="D11" s="339"/>
      <c r="E11" s="545"/>
      <c r="F11" s="546"/>
      <c r="G11" s="548"/>
      <c r="H11" s="550"/>
      <c r="I11" s="550"/>
      <c r="J11" s="553"/>
      <c r="K11" s="554"/>
      <c r="L11" s="550"/>
      <c r="M11" s="550"/>
      <c r="N11" s="553"/>
      <c r="O11" s="556"/>
      <c r="P11" s="340"/>
    </row>
    <row r="12" spans="1:17" s="5" customFormat="1" x14ac:dyDescent="0.25">
      <c r="A12" s="341"/>
      <c r="B12" s="342"/>
      <c r="C12" s="183"/>
      <c r="D12" s="343"/>
      <c r="E12" s="178"/>
      <c r="F12" s="345"/>
      <c r="G12" s="346"/>
      <c r="H12" s="183"/>
      <c r="I12" s="347"/>
      <c r="J12" s="344"/>
      <c r="K12" s="348"/>
      <c r="L12" s="349"/>
      <c r="M12" s="350"/>
      <c r="N12" s="351"/>
      <c r="O12" s="352"/>
      <c r="P12" s="333"/>
    </row>
    <row r="13" spans="1:17" s="5" customFormat="1" x14ac:dyDescent="0.25">
      <c r="A13" s="353">
        <v>1</v>
      </c>
      <c r="B13" s="31" t="s">
        <v>248</v>
      </c>
      <c r="C13" s="27"/>
      <c r="D13" s="37">
        <f>SUM(H13,J13,L13,N13)</f>
        <v>1</v>
      </c>
      <c r="E13" s="76">
        <v>2724.8</v>
      </c>
      <c r="F13" s="355" t="s">
        <v>31</v>
      </c>
      <c r="G13" s="84">
        <f t="shared" ref="G13:G29" si="0">E13*D13</f>
        <v>2724.8</v>
      </c>
      <c r="H13" s="37">
        <v>1</v>
      </c>
      <c r="I13" s="85">
        <f t="shared" ref="I13:I29" si="1">H13*E13</f>
        <v>2724.8</v>
      </c>
      <c r="J13" s="45"/>
      <c r="K13" s="356"/>
      <c r="L13" s="357"/>
      <c r="M13" s="358"/>
      <c r="N13" s="45"/>
      <c r="O13" s="359"/>
      <c r="P13" s="360"/>
    </row>
    <row r="14" spans="1:17" s="6" customFormat="1" x14ac:dyDescent="0.25">
      <c r="A14" s="353">
        <v>2</v>
      </c>
      <c r="B14" s="31" t="s">
        <v>494</v>
      </c>
      <c r="C14" s="27"/>
      <c r="D14" s="37">
        <f t="shared" ref="D14:D29" si="2">SUM(H14,J14,L14,N14)</f>
        <v>1</v>
      </c>
      <c r="E14" s="76"/>
      <c r="F14" s="355" t="s">
        <v>31</v>
      </c>
      <c r="G14" s="84">
        <f t="shared" si="0"/>
        <v>0</v>
      </c>
      <c r="H14" s="37">
        <v>1</v>
      </c>
      <c r="I14" s="85">
        <f t="shared" si="1"/>
        <v>0</v>
      </c>
      <c r="J14" s="45"/>
      <c r="K14" s="356"/>
      <c r="L14" s="357"/>
      <c r="M14" s="358"/>
      <c r="N14" s="45"/>
      <c r="O14" s="359"/>
      <c r="P14" s="360"/>
    </row>
    <row r="15" spans="1:17" s="6" customFormat="1" x14ac:dyDescent="0.25">
      <c r="A15" s="353">
        <v>3</v>
      </c>
      <c r="B15" s="101" t="s">
        <v>495</v>
      </c>
      <c r="C15" s="27"/>
      <c r="D15" s="37">
        <f t="shared" si="2"/>
        <v>1</v>
      </c>
      <c r="E15" s="76"/>
      <c r="F15" s="355" t="s">
        <v>31</v>
      </c>
      <c r="G15" s="84">
        <f t="shared" si="0"/>
        <v>0</v>
      </c>
      <c r="H15" s="37">
        <v>1</v>
      </c>
      <c r="I15" s="85">
        <f t="shared" si="1"/>
        <v>0</v>
      </c>
      <c r="J15" s="45"/>
      <c r="K15" s="356"/>
      <c r="L15" s="357"/>
      <c r="M15" s="358"/>
      <c r="N15" s="45"/>
      <c r="O15" s="359"/>
      <c r="P15" s="360"/>
    </row>
    <row r="16" spans="1:17" s="6" customFormat="1" x14ac:dyDescent="0.25">
      <c r="A16" s="353">
        <v>4</v>
      </c>
      <c r="B16" s="86" t="s">
        <v>250</v>
      </c>
      <c r="C16" s="27"/>
      <c r="D16" s="37">
        <f t="shared" si="2"/>
        <v>1</v>
      </c>
      <c r="E16" s="225">
        <v>13000</v>
      </c>
      <c r="F16" s="355" t="s">
        <v>59</v>
      </c>
      <c r="G16" s="84">
        <f t="shared" si="0"/>
        <v>13000</v>
      </c>
      <c r="H16" s="37">
        <v>1</v>
      </c>
      <c r="I16" s="85">
        <f t="shared" si="1"/>
        <v>13000</v>
      </c>
      <c r="J16" s="45"/>
      <c r="K16" s="356"/>
      <c r="L16" s="357"/>
      <c r="M16" s="358"/>
      <c r="N16" s="45"/>
      <c r="O16" s="359"/>
      <c r="P16" s="360"/>
    </row>
    <row r="17" spans="1:16" s="6" customFormat="1" x14ac:dyDescent="0.25">
      <c r="A17" s="353">
        <v>5</v>
      </c>
      <c r="B17" s="31" t="s">
        <v>251</v>
      </c>
      <c r="C17" s="27"/>
      <c r="D17" s="37">
        <f t="shared" si="2"/>
        <v>6</v>
      </c>
      <c r="E17" s="76">
        <v>5000</v>
      </c>
      <c r="F17" s="355" t="s">
        <v>31</v>
      </c>
      <c r="G17" s="84">
        <f t="shared" si="0"/>
        <v>30000</v>
      </c>
      <c r="H17" s="37">
        <v>6</v>
      </c>
      <c r="I17" s="85">
        <f t="shared" si="1"/>
        <v>30000</v>
      </c>
      <c r="J17" s="45"/>
      <c r="K17" s="356"/>
      <c r="L17" s="357"/>
      <c r="M17" s="358"/>
      <c r="N17" s="45"/>
      <c r="O17" s="359"/>
      <c r="P17" s="360"/>
    </row>
    <row r="18" spans="1:16" s="6" customFormat="1" x14ac:dyDescent="0.25">
      <c r="A18" s="353">
        <v>6</v>
      </c>
      <c r="B18" s="31" t="s">
        <v>252</v>
      </c>
      <c r="C18" s="27"/>
      <c r="D18" s="37">
        <f t="shared" si="2"/>
        <v>1</v>
      </c>
      <c r="E18" s="76"/>
      <c r="F18" s="355" t="s">
        <v>31</v>
      </c>
      <c r="G18" s="84">
        <f t="shared" si="0"/>
        <v>0</v>
      </c>
      <c r="H18" s="37">
        <v>1</v>
      </c>
      <c r="I18" s="85">
        <f t="shared" si="1"/>
        <v>0</v>
      </c>
      <c r="J18" s="45"/>
      <c r="K18" s="356"/>
      <c r="L18" s="357"/>
      <c r="M18" s="358"/>
      <c r="N18" s="45"/>
      <c r="O18" s="359"/>
      <c r="P18" s="360"/>
    </row>
    <row r="19" spans="1:16" s="6" customFormat="1" x14ac:dyDescent="0.25">
      <c r="A19" s="353">
        <v>7</v>
      </c>
      <c r="B19" s="31" t="s">
        <v>253</v>
      </c>
      <c r="C19" s="27"/>
      <c r="D19" s="37">
        <f t="shared" si="2"/>
        <v>10</v>
      </c>
      <c r="E19" s="76">
        <v>450</v>
      </c>
      <c r="F19" s="355" t="s">
        <v>31</v>
      </c>
      <c r="G19" s="84">
        <f t="shared" si="0"/>
        <v>4500</v>
      </c>
      <c r="H19" s="37">
        <v>10</v>
      </c>
      <c r="I19" s="85">
        <f t="shared" si="1"/>
        <v>4500</v>
      </c>
      <c r="J19" s="45"/>
      <c r="K19" s="356"/>
      <c r="L19" s="357"/>
      <c r="M19" s="358"/>
      <c r="N19" s="45"/>
      <c r="O19" s="359"/>
      <c r="P19" s="360"/>
    </row>
    <row r="20" spans="1:16" s="6" customFormat="1" x14ac:dyDescent="0.25">
      <c r="A20" s="353">
        <v>8</v>
      </c>
      <c r="B20" s="162" t="s">
        <v>254</v>
      </c>
      <c r="C20" s="163"/>
      <c r="D20" s="37">
        <f t="shared" si="2"/>
        <v>1</v>
      </c>
      <c r="E20" s="189"/>
      <c r="F20" s="355" t="s">
        <v>31</v>
      </c>
      <c r="G20" s="84">
        <f t="shared" si="0"/>
        <v>0</v>
      </c>
      <c r="H20" s="37">
        <v>1</v>
      </c>
      <c r="I20" s="85">
        <f t="shared" si="1"/>
        <v>0</v>
      </c>
      <c r="J20" s="45"/>
      <c r="K20" s="356"/>
      <c r="L20" s="357"/>
      <c r="M20" s="358"/>
      <c r="N20" s="45"/>
      <c r="O20" s="359"/>
      <c r="P20" s="360"/>
    </row>
    <row r="21" spans="1:16" s="6" customFormat="1" x14ac:dyDescent="0.25">
      <c r="A21" s="353">
        <v>9</v>
      </c>
      <c r="B21" s="162" t="s">
        <v>255</v>
      </c>
      <c r="C21" s="163"/>
      <c r="D21" s="37">
        <f t="shared" si="2"/>
        <v>1</v>
      </c>
      <c r="E21" s="189"/>
      <c r="F21" s="355" t="s">
        <v>31</v>
      </c>
      <c r="G21" s="84">
        <f t="shared" si="0"/>
        <v>0</v>
      </c>
      <c r="H21" s="37">
        <v>1</v>
      </c>
      <c r="I21" s="85">
        <f t="shared" si="1"/>
        <v>0</v>
      </c>
      <c r="J21" s="45"/>
      <c r="K21" s="356"/>
      <c r="L21" s="357"/>
      <c r="M21" s="358"/>
      <c r="N21" s="45"/>
      <c r="O21" s="359"/>
      <c r="P21" s="360"/>
    </row>
    <row r="22" spans="1:16" s="6" customFormat="1" x14ac:dyDescent="0.25">
      <c r="A22" s="353">
        <v>10</v>
      </c>
      <c r="B22" s="101" t="s">
        <v>249</v>
      </c>
      <c r="C22" s="27"/>
      <c r="D22" s="37">
        <f t="shared" si="2"/>
        <v>1</v>
      </c>
      <c r="E22" s="77">
        <v>1200</v>
      </c>
      <c r="F22" s="355" t="s">
        <v>31</v>
      </c>
      <c r="G22" s="84">
        <f t="shared" si="0"/>
        <v>1200</v>
      </c>
      <c r="H22" s="37">
        <v>1</v>
      </c>
      <c r="I22" s="85">
        <f t="shared" si="1"/>
        <v>1200</v>
      </c>
      <c r="J22" s="45"/>
      <c r="K22" s="356"/>
      <c r="L22" s="357"/>
      <c r="M22" s="358"/>
      <c r="N22" s="45"/>
      <c r="O22" s="359"/>
      <c r="P22" s="360"/>
    </row>
    <row r="23" spans="1:16" s="6" customFormat="1" x14ac:dyDescent="0.25">
      <c r="A23" s="353">
        <v>11</v>
      </c>
      <c r="B23" s="162" t="s">
        <v>256</v>
      </c>
      <c r="C23" s="163"/>
      <c r="D23" s="37">
        <f t="shared" si="2"/>
        <v>1</v>
      </c>
      <c r="E23" s="189"/>
      <c r="F23" s="355" t="s">
        <v>31</v>
      </c>
      <c r="G23" s="84">
        <f t="shared" si="0"/>
        <v>0</v>
      </c>
      <c r="H23" s="37">
        <v>1</v>
      </c>
      <c r="I23" s="85">
        <f t="shared" si="1"/>
        <v>0</v>
      </c>
      <c r="J23" s="165"/>
      <c r="K23" s="378"/>
      <c r="L23" s="379"/>
      <c r="M23" s="380"/>
      <c r="N23" s="165"/>
      <c r="O23" s="359"/>
      <c r="P23" s="360"/>
    </row>
    <row r="24" spans="1:16" s="6" customFormat="1" x14ac:dyDescent="0.25">
      <c r="A24" s="353">
        <v>12</v>
      </c>
      <c r="B24" s="162" t="s">
        <v>257</v>
      </c>
      <c r="C24" s="163"/>
      <c r="D24" s="37">
        <f t="shared" si="2"/>
        <v>10</v>
      </c>
      <c r="E24" s="189">
        <v>5000</v>
      </c>
      <c r="F24" s="355" t="s">
        <v>93</v>
      </c>
      <c r="G24" s="84">
        <f t="shared" si="0"/>
        <v>50000</v>
      </c>
      <c r="H24" s="37">
        <v>10</v>
      </c>
      <c r="I24" s="85">
        <f t="shared" si="1"/>
        <v>50000</v>
      </c>
      <c r="J24" s="165"/>
      <c r="K24" s="378"/>
      <c r="L24" s="379"/>
      <c r="M24" s="380"/>
      <c r="N24" s="165"/>
      <c r="O24" s="359"/>
      <c r="P24" s="360"/>
    </row>
    <row r="25" spans="1:16" s="6" customFormat="1" x14ac:dyDescent="0.25">
      <c r="A25" s="353">
        <v>13</v>
      </c>
      <c r="B25" s="162" t="s">
        <v>258</v>
      </c>
      <c r="C25" s="163"/>
      <c r="D25" s="37">
        <f t="shared" si="2"/>
        <v>10</v>
      </c>
      <c r="E25" s="189"/>
      <c r="F25" s="355" t="s">
        <v>93</v>
      </c>
      <c r="G25" s="84">
        <f t="shared" si="0"/>
        <v>0</v>
      </c>
      <c r="H25" s="37">
        <v>10</v>
      </c>
      <c r="I25" s="85">
        <f t="shared" si="1"/>
        <v>0</v>
      </c>
      <c r="J25" s="165"/>
      <c r="K25" s="378"/>
      <c r="L25" s="379"/>
      <c r="M25" s="380"/>
      <c r="N25" s="165"/>
      <c r="O25" s="359"/>
      <c r="P25" s="360"/>
    </row>
    <row r="26" spans="1:16" s="6" customFormat="1" x14ac:dyDescent="0.25">
      <c r="A26" s="353">
        <v>14</v>
      </c>
      <c r="B26" s="162" t="s">
        <v>121</v>
      </c>
      <c r="C26" s="163"/>
      <c r="D26" s="37">
        <f t="shared" si="2"/>
        <v>6</v>
      </c>
      <c r="E26" s="189"/>
      <c r="F26" s="355" t="s">
        <v>29</v>
      </c>
      <c r="G26" s="84">
        <f t="shared" si="0"/>
        <v>0</v>
      </c>
      <c r="H26" s="37">
        <v>6</v>
      </c>
      <c r="I26" s="85">
        <f t="shared" si="1"/>
        <v>0</v>
      </c>
      <c r="J26" s="165"/>
      <c r="K26" s="378"/>
      <c r="L26" s="379"/>
      <c r="M26" s="380"/>
      <c r="N26" s="165"/>
      <c r="O26" s="359"/>
      <c r="P26" s="360"/>
    </row>
    <row r="27" spans="1:16" s="6" customFormat="1" x14ac:dyDescent="0.25">
      <c r="A27" s="353">
        <v>15</v>
      </c>
      <c r="B27" s="162" t="s">
        <v>259</v>
      </c>
      <c r="C27" s="163"/>
      <c r="D27" s="37">
        <f t="shared" si="2"/>
        <v>3</v>
      </c>
      <c r="E27" s="189"/>
      <c r="F27" s="355" t="s">
        <v>29</v>
      </c>
      <c r="G27" s="84">
        <f t="shared" si="0"/>
        <v>0</v>
      </c>
      <c r="H27" s="37">
        <v>3</v>
      </c>
      <c r="I27" s="85">
        <f t="shared" si="1"/>
        <v>0</v>
      </c>
      <c r="J27" s="165"/>
      <c r="K27" s="378"/>
      <c r="L27" s="379"/>
      <c r="M27" s="380"/>
      <c r="N27" s="165"/>
      <c r="O27" s="359"/>
      <c r="P27" s="360"/>
    </row>
    <row r="28" spans="1:16" s="6" customFormat="1" x14ac:dyDescent="0.25">
      <c r="A28" s="353">
        <v>16</v>
      </c>
      <c r="B28" s="162" t="s">
        <v>260</v>
      </c>
      <c r="C28" s="163"/>
      <c r="D28" s="37">
        <f t="shared" si="2"/>
        <v>2</v>
      </c>
      <c r="E28" s="189"/>
      <c r="F28" s="355" t="s">
        <v>29</v>
      </c>
      <c r="G28" s="84">
        <f t="shared" si="0"/>
        <v>0</v>
      </c>
      <c r="H28" s="37">
        <v>2</v>
      </c>
      <c r="I28" s="85">
        <f t="shared" si="1"/>
        <v>0</v>
      </c>
      <c r="J28" s="165"/>
      <c r="K28" s="378"/>
      <c r="L28" s="379"/>
      <c r="M28" s="380"/>
      <c r="N28" s="165"/>
      <c r="O28" s="359"/>
      <c r="P28" s="360"/>
    </row>
    <row r="29" spans="1:16" s="6" customFormat="1" x14ac:dyDescent="0.25">
      <c r="A29" s="353">
        <v>17</v>
      </c>
      <c r="B29" s="162" t="s">
        <v>159</v>
      </c>
      <c r="C29" s="163"/>
      <c r="D29" s="37">
        <f t="shared" si="2"/>
        <v>20</v>
      </c>
      <c r="E29" s="189">
        <v>262.60000000000002</v>
      </c>
      <c r="F29" s="381" t="s">
        <v>29</v>
      </c>
      <c r="G29" s="200">
        <f t="shared" si="0"/>
        <v>5252</v>
      </c>
      <c r="H29" s="382">
        <v>20</v>
      </c>
      <c r="I29" s="201">
        <f t="shared" si="1"/>
        <v>5252</v>
      </c>
      <c r="J29" s="165"/>
      <c r="K29" s="378"/>
      <c r="L29" s="379"/>
      <c r="M29" s="380"/>
      <c r="N29" s="165"/>
      <c r="O29" s="359"/>
      <c r="P29" s="360"/>
    </row>
    <row r="30" spans="1:16" s="6" customFormat="1" x14ac:dyDescent="0.25">
      <c r="A30" s="383"/>
      <c r="B30" s="162"/>
      <c r="C30" s="163"/>
      <c r="D30" s="37"/>
      <c r="E30" s="189"/>
      <c r="F30" s="384"/>
      <c r="G30" s="200"/>
      <c r="H30" s="163"/>
      <c r="I30" s="85"/>
      <c r="J30" s="165"/>
      <c r="K30" s="378"/>
      <c r="L30" s="379"/>
      <c r="M30" s="380"/>
      <c r="N30" s="165"/>
      <c r="O30" s="359"/>
      <c r="P30" s="360"/>
    </row>
    <row r="31" spans="1:16" s="6" customFormat="1" x14ac:dyDescent="0.25">
      <c r="A31" s="383"/>
      <c r="B31" s="162"/>
      <c r="C31" s="163"/>
      <c r="D31" s="37"/>
      <c r="E31" s="189"/>
      <c r="F31" s="384"/>
      <c r="G31" s="200"/>
      <c r="H31" s="163"/>
      <c r="I31" s="85"/>
      <c r="J31" s="165"/>
      <c r="K31" s="378"/>
      <c r="L31" s="379"/>
      <c r="M31" s="380"/>
      <c r="N31" s="165"/>
      <c r="O31" s="359"/>
      <c r="P31" s="360"/>
    </row>
    <row r="32" spans="1:16" s="6" customFormat="1" x14ac:dyDescent="0.25">
      <c r="A32" s="385"/>
      <c r="B32" s="162"/>
      <c r="C32" s="163"/>
      <c r="D32" s="164"/>
      <c r="E32" s="189"/>
      <c r="F32" s="381"/>
      <c r="G32" s="386"/>
      <c r="H32" s="163"/>
      <c r="I32" s="380"/>
      <c r="J32" s="165"/>
      <c r="K32" s="378"/>
      <c r="L32" s="379"/>
      <c r="M32" s="380"/>
      <c r="N32" s="165"/>
      <c r="O32" s="359"/>
      <c r="P32" s="360"/>
    </row>
    <row r="33" spans="1:16" s="6" customFormat="1" ht="13.5" thickBot="1" x14ac:dyDescent="0.3">
      <c r="A33" s="363"/>
      <c r="B33" s="364" t="s">
        <v>4</v>
      </c>
      <c r="C33" s="365"/>
      <c r="D33" s="366"/>
      <c r="E33" s="180"/>
      <c r="F33" s="368"/>
      <c r="G33" s="369">
        <f>SUM(G13:G32)</f>
        <v>106676.8</v>
      </c>
      <c r="H33" s="365"/>
      <c r="I33" s="369">
        <f>SUM(I13:I32)</f>
        <v>106676.8</v>
      </c>
      <c r="J33" s="371"/>
      <c r="K33" s="369">
        <f>SUM(K13:K32)</f>
        <v>0</v>
      </c>
      <c r="L33" s="370"/>
      <c r="M33" s="369">
        <f>SUM(M13:M32)</f>
        <v>0</v>
      </c>
      <c r="N33" s="371"/>
      <c r="O33" s="369">
        <f>SUM(O13:O32)</f>
        <v>0</v>
      </c>
      <c r="P33" s="360"/>
    </row>
    <row r="34" spans="1:16" s="6" customFormat="1" ht="13.5" thickTop="1" x14ac:dyDescent="0.25">
      <c r="A34" s="360" t="s">
        <v>5</v>
      </c>
      <c r="B34" s="333"/>
      <c r="C34" s="334"/>
      <c r="D34" s="333" t="s">
        <v>6</v>
      </c>
      <c r="E34" s="181"/>
      <c r="F34" s="335"/>
      <c r="G34" s="333"/>
      <c r="H34" s="334"/>
      <c r="I34" s="372"/>
      <c r="J34" s="333"/>
      <c r="K34" s="372"/>
      <c r="L34" s="360"/>
      <c r="M34" s="360" t="s">
        <v>7</v>
      </c>
      <c r="N34" s="333"/>
      <c r="O34" s="360"/>
      <c r="P34" s="360"/>
    </row>
    <row r="35" spans="1:16" s="6" customFormat="1" x14ac:dyDescent="0.25">
      <c r="A35" s="360"/>
      <c r="B35" s="360"/>
      <c r="C35" s="373"/>
      <c r="D35" s="360" t="s">
        <v>8</v>
      </c>
      <c r="E35" s="182"/>
      <c r="F35" s="374"/>
      <c r="G35" s="360"/>
      <c r="H35" s="373"/>
      <c r="I35" s="375"/>
      <c r="J35" s="360"/>
      <c r="K35" s="360"/>
      <c r="L35" s="360"/>
      <c r="M35" s="360"/>
      <c r="N35" s="360"/>
      <c r="O35" s="360"/>
      <c r="P35" s="360"/>
    </row>
    <row r="36" spans="1:16" s="6" customFormat="1" x14ac:dyDescent="0.25">
      <c r="A36" s="360"/>
      <c r="B36" s="360"/>
      <c r="C36" s="373"/>
      <c r="D36" s="373"/>
      <c r="E36" s="182"/>
      <c r="F36" s="374"/>
      <c r="G36" s="404"/>
      <c r="H36" s="373"/>
      <c r="I36" s="375"/>
      <c r="J36" s="360"/>
      <c r="K36" s="360"/>
      <c r="L36" s="360"/>
      <c r="M36" s="360"/>
      <c r="N36" s="360"/>
      <c r="O36" s="360"/>
      <c r="P36" s="333"/>
    </row>
    <row r="37" spans="1:16" s="6" customFormat="1" x14ac:dyDescent="0.25">
      <c r="A37" s="360"/>
      <c r="B37" s="360"/>
      <c r="C37" s="373"/>
      <c r="D37" s="373"/>
      <c r="E37" s="182"/>
      <c r="F37" s="374"/>
      <c r="G37" s="360"/>
      <c r="H37" s="373"/>
      <c r="I37" s="375"/>
      <c r="J37" s="360"/>
      <c r="K37" s="360"/>
      <c r="L37" s="360"/>
      <c r="M37" s="360"/>
      <c r="N37" s="360"/>
      <c r="O37" s="360"/>
      <c r="P37" s="360"/>
    </row>
    <row r="38" spans="1:16" s="6" customFormat="1" x14ac:dyDescent="0.25">
      <c r="A38" s="530" t="s">
        <v>247</v>
      </c>
      <c r="B38" s="530"/>
      <c r="C38" s="334"/>
      <c r="D38" s="530" t="s">
        <v>9</v>
      </c>
      <c r="E38" s="530"/>
      <c r="F38" s="530"/>
      <c r="G38" s="333"/>
      <c r="H38" s="530" t="s">
        <v>10</v>
      </c>
      <c r="I38" s="530"/>
      <c r="J38" s="530"/>
      <c r="K38" s="333"/>
      <c r="L38" s="333"/>
      <c r="M38" s="530" t="s">
        <v>24</v>
      </c>
      <c r="N38" s="530"/>
      <c r="O38" s="530"/>
      <c r="P38" s="333"/>
    </row>
    <row r="39" spans="1:16" s="6" customFormat="1" x14ac:dyDescent="0.25">
      <c r="A39" s="531" t="s">
        <v>11</v>
      </c>
      <c r="B39" s="531"/>
      <c r="C39" s="376"/>
      <c r="D39" s="531" t="s">
        <v>12</v>
      </c>
      <c r="E39" s="531"/>
      <c r="F39" s="531"/>
      <c r="G39" s="377"/>
      <c r="H39" s="531" t="s">
        <v>13</v>
      </c>
      <c r="I39" s="531"/>
      <c r="J39" s="531"/>
      <c r="K39" s="377"/>
      <c r="L39" s="377"/>
      <c r="M39" s="531" t="s">
        <v>25</v>
      </c>
      <c r="N39" s="531"/>
      <c r="O39" s="531"/>
      <c r="P39" s="377"/>
    </row>
    <row r="40" spans="1:16" s="6" customFormat="1" x14ac:dyDescent="0.25">
      <c r="A40" s="360"/>
      <c r="B40" s="360"/>
      <c r="C40" s="373"/>
      <c r="D40" s="373"/>
      <c r="E40" s="182"/>
      <c r="F40" s="374"/>
      <c r="G40" s="360"/>
      <c r="H40" s="373"/>
      <c r="I40" s="360"/>
      <c r="J40" s="360"/>
      <c r="K40" s="360"/>
      <c r="L40" s="360"/>
      <c r="M40" s="360"/>
      <c r="N40" s="360"/>
      <c r="O40" s="360"/>
      <c r="P40" s="360"/>
    </row>
    <row r="41" spans="1:16" s="6" customFormat="1" x14ac:dyDescent="0.25">
      <c r="A41" s="360"/>
      <c r="B41" s="360"/>
      <c r="C41" s="373"/>
      <c r="D41" s="373"/>
      <c r="E41" s="182"/>
      <c r="F41" s="374"/>
      <c r="G41" s="360"/>
      <c r="H41" s="373"/>
      <c r="I41" s="360"/>
      <c r="J41" s="360"/>
      <c r="K41" s="360"/>
      <c r="L41" s="360"/>
      <c r="M41" s="360"/>
      <c r="N41" s="360"/>
      <c r="O41" s="360"/>
      <c r="P41" s="360"/>
    </row>
    <row r="42" spans="1:16" s="6" customFormat="1" x14ac:dyDescent="0.25">
      <c r="A42" s="360"/>
      <c r="B42" s="360"/>
      <c r="C42" s="373"/>
      <c r="D42" s="373"/>
      <c r="E42" s="182"/>
      <c r="F42" s="374"/>
      <c r="G42" s="360"/>
      <c r="H42" s="373"/>
      <c r="I42" s="360"/>
      <c r="J42" s="360"/>
      <c r="K42" s="360"/>
      <c r="L42" s="360"/>
      <c r="M42" s="360"/>
      <c r="N42" s="360"/>
      <c r="O42" s="360"/>
      <c r="P42" s="360"/>
    </row>
    <row r="43" spans="1:16" s="6" customFormat="1" x14ac:dyDescent="0.25">
      <c r="A43" s="360"/>
      <c r="B43" s="360"/>
      <c r="C43" s="373"/>
      <c r="D43" s="373"/>
      <c r="E43" s="182"/>
      <c r="F43" s="374"/>
      <c r="G43" s="360"/>
      <c r="H43" s="373"/>
      <c r="I43" s="360"/>
      <c r="J43" s="360"/>
      <c r="K43" s="360"/>
      <c r="L43" s="360"/>
      <c r="M43" s="360"/>
      <c r="N43" s="360"/>
      <c r="O43" s="360"/>
      <c r="P43" s="360"/>
    </row>
    <row r="44" spans="1:16" s="6" customFormat="1" x14ac:dyDescent="0.25">
      <c r="A44" s="360"/>
      <c r="B44" s="360"/>
      <c r="C44" s="373"/>
      <c r="D44" s="373"/>
      <c r="E44" s="182"/>
      <c r="F44" s="374"/>
      <c r="G44" s="360"/>
      <c r="H44" s="373"/>
      <c r="I44" s="360"/>
      <c r="J44" s="360"/>
      <c r="K44" s="360"/>
      <c r="L44" s="360"/>
      <c r="M44" s="360"/>
      <c r="N44" s="360"/>
      <c r="O44" s="360"/>
      <c r="P44" s="360"/>
    </row>
    <row r="45" spans="1:16" s="6" customFormat="1" x14ac:dyDescent="0.25">
      <c r="A45" s="360"/>
      <c r="B45" s="360"/>
      <c r="C45" s="373"/>
      <c r="D45" s="373"/>
      <c r="E45" s="182"/>
      <c r="F45" s="374"/>
      <c r="G45" s="360"/>
      <c r="H45" s="373"/>
      <c r="I45" s="360"/>
      <c r="J45" s="360"/>
      <c r="K45" s="360"/>
      <c r="L45" s="360"/>
      <c r="M45" s="360"/>
      <c r="N45" s="360"/>
      <c r="O45" s="360"/>
      <c r="P45" s="360"/>
    </row>
    <row r="46" spans="1:16" s="6" customFormat="1" x14ac:dyDescent="0.25">
      <c r="A46" s="360"/>
      <c r="B46" s="360"/>
      <c r="C46" s="373"/>
      <c r="D46" s="373"/>
      <c r="E46" s="182"/>
      <c r="F46" s="374"/>
      <c r="G46" s="360"/>
      <c r="H46" s="373"/>
      <c r="I46" s="360"/>
      <c r="J46" s="360"/>
      <c r="K46" s="360"/>
      <c r="L46" s="360"/>
      <c r="M46" s="360"/>
      <c r="N46" s="360"/>
      <c r="O46" s="360"/>
      <c r="P46" s="360"/>
    </row>
    <row r="47" spans="1:16" s="6" customFormat="1" x14ac:dyDescent="0.25">
      <c r="A47" s="360"/>
      <c r="B47" s="360"/>
      <c r="C47" s="373"/>
      <c r="D47" s="373"/>
      <c r="E47" s="182"/>
      <c r="F47" s="374"/>
      <c r="G47" s="360"/>
      <c r="H47" s="373"/>
      <c r="I47" s="360"/>
      <c r="J47" s="360"/>
      <c r="K47" s="360"/>
      <c r="L47" s="360"/>
      <c r="M47" s="360"/>
      <c r="N47" s="360"/>
      <c r="O47" s="360"/>
      <c r="P47" s="360"/>
    </row>
    <row r="48" spans="1:16" s="6" customFormat="1" x14ac:dyDescent="0.25">
      <c r="A48" s="360"/>
      <c r="B48" s="360"/>
      <c r="C48" s="373"/>
      <c r="D48" s="373"/>
      <c r="E48" s="182"/>
      <c r="F48" s="374"/>
      <c r="G48" s="360"/>
      <c r="H48" s="373"/>
      <c r="I48" s="360"/>
      <c r="J48" s="360"/>
      <c r="K48" s="360"/>
      <c r="L48" s="360"/>
      <c r="M48" s="360"/>
      <c r="N48" s="360"/>
      <c r="O48" s="360"/>
      <c r="P48" s="360"/>
    </row>
    <row r="49" spans="1:16" s="6" customFormat="1" x14ac:dyDescent="0.25">
      <c r="A49" s="360"/>
      <c r="B49" s="360"/>
      <c r="C49" s="373"/>
      <c r="D49" s="373"/>
      <c r="E49" s="182"/>
      <c r="F49" s="374"/>
      <c r="G49" s="360"/>
      <c r="H49" s="373"/>
      <c r="I49" s="360"/>
      <c r="J49" s="360"/>
      <c r="K49" s="360"/>
      <c r="L49" s="360"/>
      <c r="M49" s="360"/>
      <c r="N49" s="360"/>
      <c r="O49" s="360"/>
      <c r="P49" s="360"/>
    </row>
    <row r="50" spans="1:16" s="6" customFormat="1" x14ac:dyDescent="0.25">
      <c r="A50" s="360"/>
      <c r="B50" s="360"/>
      <c r="C50" s="373"/>
      <c r="D50" s="373"/>
      <c r="E50" s="182"/>
      <c r="F50" s="374"/>
      <c r="G50" s="360"/>
      <c r="H50" s="373"/>
      <c r="I50" s="360"/>
      <c r="J50" s="360"/>
      <c r="K50" s="360"/>
      <c r="L50" s="360"/>
      <c r="M50" s="360"/>
      <c r="N50" s="360"/>
      <c r="O50" s="360"/>
      <c r="P50" s="360"/>
    </row>
    <row r="51" spans="1:16" s="6" customFormat="1" x14ac:dyDescent="0.25">
      <c r="A51" s="360"/>
      <c r="B51" s="360"/>
      <c r="C51" s="373"/>
      <c r="D51" s="373"/>
      <c r="E51" s="182"/>
      <c r="F51" s="374"/>
      <c r="G51" s="360"/>
      <c r="H51" s="373"/>
      <c r="I51" s="360"/>
      <c r="J51" s="360"/>
      <c r="K51" s="360"/>
      <c r="L51" s="360"/>
      <c r="M51" s="360"/>
      <c r="N51" s="360"/>
      <c r="O51" s="360"/>
      <c r="P51" s="360"/>
    </row>
    <row r="52" spans="1:16" s="6" customFormat="1" x14ac:dyDescent="0.25">
      <c r="A52" s="360"/>
      <c r="B52" s="360"/>
      <c r="C52" s="373"/>
      <c r="D52" s="373"/>
      <c r="E52" s="182"/>
      <c r="F52" s="374"/>
      <c r="G52" s="360"/>
      <c r="H52" s="373"/>
      <c r="I52" s="360"/>
      <c r="J52" s="360"/>
      <c r="K52" s="360"/>
      <c r="L52" s="360"/>
      <c r="M52" s="360"/>
      <c r="N52" s="360"/>
      <c r="O52" s="360"/>
      <c r="P52" s="360"/>
    </row>
    <row r="53" spans="1:16" s="6" customFormat="1" x14ac:dyDescent="0.25">
      <c r="A53" s="360"/>
      <c r="B53" s="360"/>
      <c r="C53" s="373"/>
      <c r="D53" s="373"/>
      <c r="E53" s="182"/>
      <c r="F53" s="374"/>
      <c r="G53" s="360"/>
      <c r="H53" s="373"/>
      <c r="I53" s="360"/>
      <c r="J53" s="360"/>
      <c r="K53" s="360"/>
      <c r="L53" s="360"/>
      <c r="M53" s="360"/>
      <c r="N53" s="360"/>
      <c r="O53" s="360"/>
      <c r="P53" s="360"/>
    </row>
    <row r="54" spans="1:16" s="6" customFormat="1" x14ac:dyDescent="0.25">
      <c r="A54" s="360"/>
      <c r="B54" s="360"/>
      <c r="C54" s="373"/>
      <c r="D54" s="373"/>
      <c r="E54" s="182"/>
      <c r="F54" s="374"/>
      <c r="G54" s="360"/>
      <c r="H54" s="373"/>
      <c r="I54" s="360"/>
      <c r="J54" s="360"/>
      <c r="K54" s="360"/>
      <c r="L54" s="360"/>
      <c r="M54" s="360"/>
      <c r="N54" s="360"/>
      <c r="O54" s="360"/>
      <c r="P54" s="360"/>
    </row>
    <row r="55" spans="1:16" s="6" customFormat="1" x14ac:dyDescent="0.25">
      <c r="A55" s="360"/>
      <c r="B55" s="360"/>
      <c r="C55" s="373"/>
      <c r="D55" s="373"/>
      <c r="E55" s="182"/>
      <c r="F55" s="374"/>
      <c r="G55" s="360"/>
      <c r="H55" s="373"/>
      <c r="I55" s="360"/>
      <c r="J55" s="360"/>
      <c r="K55" s="360"/>
      <c r="L55" s="360"/>
      <c r="M55" s="360"/>
      <c r="N55" s="360"/>
      <c r="O55" s="360"/>
      <c r="P55" s="360"/>
    </row>
    <row r="56" spans="1:16" s="6" customFormat="1" x14ac:dyDescent="0.25">
      <c r="A56" s="360"/>
      <c r="B56" s="360"/>
      <c r="C56" s="373"/>
      <c r="D56" s="373"/>
      <c r="E56" s="182"/>
      <c r="F56" s="374"/>
      <c r="G56" s="360"/>
      <c r="H56" s="373"/>
      <c r="I56" s="360"/>
      <c r="J56" s="360"/>
      <c r="K56" s="360"/>
      <c r="L56" s="360"/>
      <c r="M56" s="360"/>
      <c r="N56" s="360"/>
      <c r="O56" s="360"/>
      <c r="P56" s="360"/>
    </row>
    <row r="57" spans="1:16" s="6" customFormat="1" x14ac:dyDescent="0.25">
      <c r="A57" s="360"/>
      <c r="B57" s="360"/>
      <c r="C57" s="373"/>
      <c r="D57" s="373"/>
      <c r="E57" s="182"/>
      <c r="F57" s="374"/>
      <c r="G57" s="360"/>
      <c r="H57" s="373"/>
      <c r="I57" s="360"/>
      <c r="J57" s="360"/>
      <c r="K57" s="360"/>
      <c r="L57" s="360"/>
      <c r="M57" s="360"/>
      <c r="N57" s="360"/>
      <c r="O57" s="360"/>
      <c r="P57" s="360"/>
    </row>
    <row r="58" spans="1:16" s="6" customFormat="1" x14ac:dyDescent="0.25">
      <c r="A58" s="360"/>
      <c r="B58" s="360"/>
      <c r="C58" s="373"/>
      <c r="D58" s="373"/>
      <c r="E58" s="182"/>
      <c r="F58" s="374"/>
      <c r="G58" s="360"/>
      <c r="H58" s="373"/>
      <c r="I58" s="360"/>
      <c r="J58" s="360"/>
      <c r="K58" s="360"/>
      <c r="L58" s="360"/>
      <c r="M58" s="360"/>
      <c r="N58" s="360"/>
      <c r="O58" s="360"/>
      <c r="P58" s="360"/>
    </row>
    <row r="59" spans="1:16" s="6" customFormat="1" x14ac:dyDescent="0.25">
      <c r="A59" s="360"/>
      <c r="B59" s="360"/>
      <c r="C59" s="373"/>
      <c r="D59" s="373"/>
      <c r="E59" s="182"/>
      <c r="F59" s="374"/>
      <c r="G59" s="360"/>
      <c r="H59" s="373"/>
      <c r="I59" s="360"/>
      <c r="J59" s="360"/>
      <c r="K59" s="360"/>
      <c r="L59" s="360"/>
      <c r="M59" s="360"/>
      <c r="N59" s="360"/>
      <c r="O59" s="360"/>
      <c r="P59" s="360"/>
    </row>
    <row r="60" spans="1:16" s="6" customFormat="1" x14ac:dyDescent="0.25">
      <c r="A60" s="360"/>
      <c r="B60" s="360"/>
      <c r="C60" s="373"/>
      <c r="D60" s="373"/>
      <c r="E60" s="182"/>
      <c r="F60" s="374"/>
      <c r="G60" s="360"/>
      <c r="H60" s="373"/>
      <c r="I60" s="360"/>
      <c r="J60" s="360"/>
      <c r="K60" s="360"/>
      <c r="L60" s="360"/>
      <c r="M60" s="360"/>
      <c r="N60" s="360"/>
      <c r="O60" s="360"/>
      <c r="P60" s="360"/>
    </row>
    <row r="61" spans="1:16" s="6" customFormat="1" x14ac:dyDescent="0.25">
      <c r="A61" s="360"/>
      <c r="B61" s="360"/>
      <c r="C61" s="373"/>
      <c r="D61" s="373"/>
      <c r="E61" s="182"/>
      <c r="F61" s="374"/>
      <c r="G61" s="360"/>
      <c r="H61" s="373"/>
      <c r="I61" s="360"/>
      <c r="J61" s="360"/>
      <c r="K61" s="360"/>
      <c r="L61" s="360"/>
      <c r="M61" s="360"/>
      <c r="N61" s="360"/>
      <c r="O61" s="360"/>
      <c r="P61" s="360"/>
    </row>
    <row r="62" spans="1:16" s="6" customFormat="1" x14ac:dyDescent="0.25">
      <c r="A62" s="360"/>
      <c r="B62" s="360"/>
      <c r="C62" s="373"/>
      <c r="D62" s="373"/>
      <c r="E62" s="182"/>
      <c r="F62" s="374"/>
      <c r="G62" s="360"/>
      <c r="H62" s="373"/>
      <c r="I62" s="360"/>
      <c r="J62" s="360"/>
      <c r="K62" s="360"/>
      <c r="L62" s="360"/>
      <c r="M62" s="360"/>
      <c r="N62" s="360"/>
      <c r="O62" s="360"/>
      <c r="P62" s="360"/>
    </row>
    <row r="63" spans="1:16" s="6" customFormat="1" x14ac:dyDescent="0.25">
      <c r="A63" s="360"/>
      <c r="B63" s="360"/>
      <c r="C63" s="373"/>
      <c r="D63" s="373"/>
      <c r="E63" s="182"/>
      <c r="F63" s="374"/>
      <c r="G63" s="360"/>
      <c r="H63" s="373"/>
      <c r="I63" s="360"/>
      <c r="J63" s="360"/>
      <c r="K63" s="360"/>
      <c r="L63" s="360"/>
      <c r="M63" s="360"/>
      <c r="N63" s="360"/>
      <c r="O63" s="360"/>
      <c r="P63" s="360"/>
    </row>
    <row r="64" spans="1:16" s="6" customFormat="1" x14ac:dyDescent="0.25">
      <c r="A64" s="360"/>
      <c r="B64" s="360"/>
      <c r="C64" s="373"/>
      <c r="D64" s="373"/>
      <c r="E64" s="182"/>
      <c r="F64" s="374"/>
      <c r="G64" s="360"/>
      <c r="H64" s="373"/>
      <c r="I64" s="360"/>
      <c r="J64" s="360"/>
      <c r="K64" s="360"/>
      <c r="L64" s="360"/>
      <c r="M64" s="360"/>
      <c r="N64" s="360"/>
      <c r="O64" s="360"/>
      <c r="P64" s="360"/>
    </row>
    <row r="65" spans="1:16" s="8" customFormat="1" x14ac:dyDescent="0.25">
      <c r="A65" s="360"/>
      <c r="B65" s="360"/>
      <c r="C65" s="373"/>
      <c r="D65" s="373"/>
      <c r="E65" s="182"/>
      <c r="F65" s="374"/>
      <c r="G65" s="360"/>
      <c r="H65" s="373"/>
      <c r="I65" s="360"/>
      <c r="J65" s="360"/>
      <c r="K65" s="360"/>
      <c r="L65" s="360"/>
      <c r="M65" s="360"/>
      <c r="N65" s="360"/>
      <c r="O65" s="360"/>
      <c r="P65" s="360"/>
    </row>
    <row r="66" spans="1:16" x14ac:dyDescent="0.25">
      <c r="A66" s="360"/>
      <c r="B66" s="360"/>
      <c r="C66" s="373"/>
      <c r="D66" s="373"/>
      <c r="F66" s="374"/>
      <c r="G66" s="360"/>
      <c r="H66" s="373"/>
      <c r="I66" s="360"/>
      <c r="J66" s="360"/>
      <c r="K66" s="360"/>
      <c r="L66" s="360"/>
      <c r="M66" s="360"/>
      <c r="N66" s="360"/>
      <c r="O66" s="360"/>
      <c r="P66" s="360"/>
    </row>
    <row r="67" spans="1:16" s="5" customFormat="1" x14ac:dyDescent="0.25">
      <c r="A67" s="360"/>
      <c r="B67" s="360"/>
      <c r="C67" s="373"/>
      <c r="D67" s="373"/>
      <c r="E67" s="182"/>
      <c r="F67" s="374"/>
      <c r="G67" s="360"/>
      <c r="H67" s="373"/>
      <c r="I67" s="360"/>
      <c r="J67" s="360"/>
      <c r="K67" s="360"/>
      <c r="L67" s="360"/>
      <c r="M67" s="360"/>
      <c r="N67" s="360"/>
      <c r="O67" s="360"/>
      <c r="P67" s="360"/>
    </row>
    <row r="68" spans="1:16" s="12" customFormat="1" x14ac:dyDescent="0.25">
      <c r="A68" s="360"/>
      <c r="B68" s="360"/>
      <c r="C68" s="373"/>
      <c r="D68" s="373"/>
      <c r="E68" s="182"/>
      <c r="F68" s="374"/>
      <c r="G68" s="360"/>
      <c r="H68" s="373"/>
      <c r="I68" s="360"/>
      <c r="J68" s="360"/>
      <c r="K68" s="360"/>
      <c r="L68" s="360"/>
      <c r="M68" s="360"/>
      <c r="N68" s="360"/>
      <c r="O68" s="360"/>
      <c r="P68" s="360"/>
    </row>
    <row r="69" spans="1:16" x14ac:dyDescent="0.25">
      <c r="A69" s="360"/>
      <c r="B69" s="360"/>
      <c r="C69" s="373"/>
      <c r="D69" s="373"/>
      <c r="F69" s="374"/>
      <c r="G69" s="360"/>
      <c r="H69" s="373"/>
      <c r="I69" s="360"/>
      <c r="J69" s="360"/>
      <c r="K69" s="360"/>
      <c r="L69" s="360"/>
      <c r="M69" s="360"/>
      <c r="N69" s="360"/>
      <c r="O69" s="360"/>
      <c r="P69" s="360"/>
    </row>
    <row r="70" spans="1:16" x14ac:dyDescent="0.25">
      <c r="A70" s="360"/>
      <c r="B70" s="360"/>
      <c r="C70" s="373"/>
      <c r="D70" s="373"/>
      <c r="F70" s="374"/>
      <c r="G70" s="360"/>
      <c r="H70" s="373"/>
      <c r="I70" s="360"/>
      <c r="J70" s="360"/>
      <c r="K70" s="360"/>
      <c r="L70" s="360"/>
      <c r="M70" s="360"/>
      <c r="N70" s="360"/>
      <c r="O70" s="360"/>
      <c r="P70" s="360"/>
    </row>
    <row r="71" spans="1:16" x14ac:dyDescent="0.25">
      <c r="A71" s="360"/>
      <c r="B71" s="360"/>
      <c r="C71" s="373"/>
      <c r="D71" s="373"/>
      <c r="F71" s="374"/>
      <c r="G71" s="360"/>
      <c r="H71" s="373"/>
      <c r="I71" s="360"/>
      <c r="J71" s="360"/>
      <c r="K71" s="360"/>
      <c r="L71" s="360"/>
      <c r="M71" s="360"/>
      <c r="N71" s="360"/>
      <c r="O71" s="360"/>
      <c r="P71" s="360"/>
    </row>
    <row r="72" spans="1:16" x14ac:dyDescent="0.25">
      <c r="A72" s="360"/>
      <c r="B72" s="360"/>
      <c r="C72" s="373"/>
      <c r="D72" s="373"/>
      <c r="F72" s="374"/>
      <c r="G72" s="360"/>
      <c r="H72" s="373"/>
      <c r="I72" s="360"/>
      <c r="J72" s="360"/>
      <c r="K72" s="360"/>
      <c r="L72" s="360"/>
      <c r="M72" s="360"/>
      <c r="N72" s="360"/>
      <c r="O72" s="360"/>
      <c r="P72" s="360"/>
    </row>
    <row r="73" spans="1:16" x14ac:dyDescent="0.25">
      <c r="A73" s="360"/>
      <c r="B73" s="360"/>
      <c r="C73" s="373"/>
      <c r="D73" s="373"/>
      <c r="F73" s="374"/>
      <c r="G73" s="360"/>
      <c r="H73" s="373"/>
      <c r="I73" s="360"/>
      <c r="J73" s="360"/>
      <c r="K73" s="360"/>
      <c r="L73" s="360"/>
      <c r="M73" s="360"/>
      <c r="N73" s="360"/>
      <c r="O73" s="360"/>
      <c r="P73" s="360"/>
    </row>
    <row r="74" spans="1:16" x14ac:dyDescent="0.25">
      <c r="A74" s="360"/>
      <c r="B74" s="360"/>
      <c r="C74" s="373"/>
      <c r="D74" s="373"/>
      <c r="F74" s="374"/>
      <c r="G74" s="360"/>
      <c r="H74" s="373"/>
      <c r="I74" s="360"/>
      <c r="J74" s="360"/>
      <c r="K74" s="360"/>
      <c r="L74" s="360"/>
      <c r="M74" s="360"/>
      <c r="N74" s="360"/>
      <c r="O74" s="360"/>
      <c r="P74" s="360"/>
    </row>
    <row r="75" spans="1:16" x14ac:dyDescent="0.25">
      <c r="A75" s="360"/>
      <c r="B75" s="360"/>
      <c r="C75" s="373"/>
      <c r="D75" s="373"/>
      <c r="F75" s="374"/>
      <c r="G75" s="360"/>
      <c r="H75" s="373"/>
      <c r="I75" s="360"/>
      <c r="J75" s="360"/>
      <c r="K75" s="360"/>
      <c r="L75" s="360"/>
      <c r="M75" s="360"/>
      <c r="N75" s="360"/>
      <c r="O75" s="360"/>
      <c r="P75" s="360"/>
    </row>
    <row r="76" spans="1:16" x14ac:dyDescent="0.25">
      <c r="A76" s="360"/>
      <c r="B76" s="360"/>
      <c r="C76" s="373"/>
      <c r="D76" s="373"/>
      <c r="F76" s="374"/>
      <c r="G76" s="360"/>
      <c r="H76" s="373"/>
      <c r="I76" s="360"/>
      <c r="J76" s="360"/>
      <c r="K76" s="360"/>
      <c r="L76" s="360"/>
      <c r="M76" s="360"/>
      <c r="N76" s="360"/>
      <c r="O76" s="360"/>
      <c r="P76" s="360"/>
    </row>
    <row r="77" spans="1:16" x14ac:dyDescent="0.25">
      <c r="A77" s="360"/>
      <c r="B77" s="360"/>
      <c r="C77" s="373"/>
      <c r="D77" s="373"/>
      <c r="F77" s="374"/>
      <c r="G77" s="360"/>
      <c r="H77" s="373"/>
      <c r="I77" s="360"/>
      <c r="J77" s="360"/>
      <c r="K77" s="360"/>
      <c r="L77" s="360"/>
      <c r="M77" s="360"/>
      <c r="N77" s="360"/>
      <c r="O77" s="360"/>
      <c r="P77" s="360"/>
    </row>
    <row r="78" spans="1:16" x14ac:dyDescent="0.25">
      <c r="A78" s="360"/>
      <c r="B78" s="360"/>
      <c r="C78" s="373"/>
      <c r="D78" s="373"/>
      <c r="F78" s="374"/>
      <c r="G78" s="360"/>
      <c r="H78" s="373"/>
      <c r="I78" s="360"/>
      <c r="J78" s="360"/>
      <c r="K78" s="360"/>
      <c r="L78" s="360"/>
      <c r="M78" s="360"/>
      <c r="N78" s="360"/>
      <c r="O78" s="360"/>
      <c r="P78" s="360"/>
    </row>
    <row r="79" spans="1:16" x14ac:dyDescent="0.25">
      <c r="A79" s="360"/>
      <c r="B79" s="360"/>
      <c r="C79" s="373"/>
      <c r="D79" s="373"/>
      <c r="F79" s="374"/>
      <c r="G79" s="360"/>
      <c r="H79" s="373"/>
      <c r="I79" s="360"/>
      <c r="J79" s="360"/>
      <c r="K79" s="360"/>
      <c r="L79" s="360"/>
      <c r="M79" s="360"/>
      <c r="N79" s="360"/>
      <c r="O79" s="360"/>
      <c r="P79" s="360"/>
    </row>
    <row r="80" spans="1:16" x14ac:dyDescent="0.25">
      <c r="A80" s="360"/>
      <c r="B80" s="360"/>
      <c r="C80" s="373"/>
      <c r="D80" s="373"/>
      <c r="F80" s="374"/>
      <c r="G80" s="360"/>
      <c r="H80" s="373"/>
      <c r="I80" s="360"/>
      <c r="J80" s="360"/>
      <c r="K80" s="360"/>
      <c r="L80" s="360"/>
      <c r="M80" s="360"/>
      <c r="N80" s="360"/>
      <c r="O80" s="360"/>
      <c r="P80" s="360"/>
    </row>
    <row r="81" spans="1:16" x14ac:dyDescent="0.25">
      <c r="A81" s="360"/>
      <c r="B81" s="360"/>
      <c r="C81" s="373"/>
      <c r="D81" s="373"/>
      <c r="F81" s="374"/>
      <c r="G81" s="360"/>
      <c r="H81" s="373"/>
      <c r="I81" s="360"/>
      <c r="J81" s="360"/>
      <c r="K81" s="360"/>
      <c r="L81" s="360"/>
      <c r="M81" s="360"/>
      <c r="N81" s="360"/>
      <c r="O81" s="360"/>
      <c r="P81" s="360"/>
    </row>
    <row r="82" spans="1:16" x14ac:dyDescent="0.25">
      <c r="A82" s="360"/>
      <c r="B82" s="360"/>
      <c r="C82" s="373"/>
      <c r="D82" s="373"/>
      <c r="F82" s="374"/>
      <c r="G82" s="360"/>
      <c r="H82" s="373"/>
      <c r="I82" s="360"/>
      <c r="J82" s="360"/>
      <c r="K82" s="360"/>
      <c r="L82" s="360"/>
      <c r="M82" s="360"/>
      <c r="N82" s="360"/>
      <c r="O82" s="360"/>
      <c r="P82" s="360"/>
    </row>
    <row r="83" spans="1:16" x14ac:dyDescent="0.25">
      <c r="A83" s="360"/>
      <c r="B83" s="360"/>
      <c r="C83" s="373"/>
      <c r="D83" s="373"/>
      <c r="F83" s="374"/>
      <c r="G83" s="360"/>
      <c r="H83" s="373"/>
      <c r="I83" s="360"/>
      <c r="J83" s="360"/>
      <c r="K83" s="360"/>
      <c r="L83" s="360"/>
      <c r="M83" s="360"/>
      <c r="N83" s="360"/>
      <c r="O83" s="360"/>
      <c r="P83" s="360"/>
    </row>
    <row r="84" spans="1:16" x14ac:dyDescent="0.25">
      <c r="A84" s="360"/>
      <c r="B84" s="360"/>
      <c r="C84" s="373"/>
      <c r="D84" s="373"/>
      <c r="F84" s="374"/>
      <c r="G84" s="360"/>
      <c r="H84" s="373"/>
      <c r="I84" s="360"/>
      <c r="J84" s="360"/>
      <c r="K84" s="360"/>
      <c r="L84" s="360"/>
      <c r="M84" s="360"/>
      <c r="N84" s="360"/>
      <c r="O84" s="360"/>
      <c r="P84" s="360"/>
    </row>
    <row r="85" spans="1:16" x14ac:dyDescent="0.25">
      <c r="A85" s="360"/>
      <c r="B85" s="360"/>
      <c r="C85" s="373"/>
      <c r="D85" s="373"/>
      <c r="F85" s="374"/>
      <c r="G85" s="360"/>
      <c r="H85" s="373"/>
      <c r="I85" s="360"/>
      <c r="J85" s="360"/>
      <c r="K85" s="360"/>
      <c r="L85" s="360"/>
      <c r="M85" s="360"/>
      <c r="N85" s="360"/>
      <c r="O85" s="360"/>
      <c r="P85" s="360"/>
    </row>
    <row r="86" spans="1:16" x14ac:dyDescent="0.25">
      <c r="A86" s="360"/>
      <c r="B86" s="360"/>
      <c r="C86" s="373"/>
      <c r="D86" s="373"/>
      <c r="F86" s="374"/>
      <c r="G86" s="360"/>
      <c r="H86" s="373"/>
      <c r="I86" s="360"/>
      <c r="J86" s="360"/>
      <c r="K86" s="360"/>
      <c r="L86" s="360"/>
      <c r="M86" s="360"/>
      <c r="N86" s="360"/>
      <c r="O86" s="360"/>
      <c r="P86" s="360"/>
    </row>
    <row r="87" spans="1:16" x14ac:dyDescent="0.25">
      <c r="A87" s="360"/>
      <c r="B87" s="360"/>
      <c r="C87" s="373"/>
      <c r="D87" s="373"/>
      <c r="F87" s="374"/>
      <c r="G87" s="360"/>
      <c r="H87" s="373"/>
      <c r="I87" s="360"/>
      <c r="J87" s="360"/>
      <c r="K87" s="360"/>
      <c r="L87" s="360"/>
      <c r="M87" s="360"/>
      <c r="N87" s="360"/>
      <c r="O87" s="360"/>
      <c r="P87" s="360"/>
    </row>
    <row r="88" spans="1:16" x14ac:dyDescent="0.25">
      <c r="A88" s="360"/>
      <c r="B88" s="360"/>
      <c r="C88" s="373"/>
      <c r="D88" s="373"/>
      <c r="F88" s="374"/>
      <c r="G88" s="360"/>
      <c r="H88" s="373"/>
      <c r="I88" s="360"/>
      <c r="J88" s="360"/>
      <c r="K88" s="360"/>
      <c r="L88" s="360"/>
      <c r="M88" s="360"/>
      <c r="N88" s="360"/>
      <c r="O88" s="360"/>
      <c r="P88" s="360"/>
    </row>
    <row r="89" spans="1:16" x14ac:dyDescent="0.25">
      <c r="A89" s="360"/>
      <c r="B89" s="360"/>
      <c r="C89" s="373"/>
      <c r="D89" s="373"/>
      <c r="F89" s="374"/>
      <c r="G89" s="360"/>
      <c r="H89" s="373"/>
      <c r="I89" s="360"/>
      <c r="J89" s="360"/>
      <c r="K89" s="360"/>
      <c r="L89" s="360"/>
      <c r="M89" s="360"/>
      <c r="N89" s="360"/>
      <c r="O89" s="360"/>
      <c r="P89" s="360"/>
    </row>
    <row r="90" spans="1:16" x14ac:dyDescent="0.25">
      <c r="A90" s="360"/>
      <c r="B90" s="360"/>
      <c r="C90" s="373"/>
      <c r="D90" s="373"/>
      <c r="F90" s="374"/>
      <c r="G90" s="360"/>
      <c r="H90" s="373"/>
      <c r="I90" s="360"/>
      <c r="J90" s="360"/>
      <c r="K90" s="360"/>
      <c r="L90" s="360"/>
      <c r="M90" s="360"/>
      <c r="N90" s="360"/>
      <c r="O90" s="360"/>
      <c r="P90" s="360"/>
    </row>
    <row r="91" spans="1:16" x14ac:dyDescent="0.25">
      <c r="A91" s="360"/>
      <c r="B91" s="360"/>
      <c r="C91" s="373"/>
      <c r="D91" s="373"/>
      <c r="F91" s="374"/>
      <c r="G91" s="360"/>
      <c r="H91" s="373"/>
      <c r="I91" s="360"/>
      <c r="J91" s="360"/>
      <c r="K91" s="360"/>
      <c r="L91" s="360"/>
      <c r="M91" s="360"/>
      <c r="N91" s="360"/>
      <c r="O91" s="360"/>
      <c r="P91" s="360"/>
    </row>
    <row r="92" spans="1:16" x14ac:dyDescent="0.25">
      <c r="A92" s="360"/>
      <c r="B92" s="360"/>
      <c r="C92" s="373"/>
      <c r="D92" s="373"/>
      <c r="F92" s="374"/>
      <c r="G92" s="360"/>
      <c r="H92" s="373"/>
      <c r="I92" s="360"/>
      <c r="J92" s="360"/>
      <c r="K92" s="360"/>
      <c r="L92" s="360"/>
      <c r="M92" s="360"/>
      <c r="N92" s="360"/>
      <c r="O92" s="360"/>
      <c r="P92" s="360"/>
    </row>
    <row r="93" spans="1:16" x14ac:dyDescent="0.25">
      <c r="A93" s="360"/>
      <c r="B93" s="360"/>
      <c r="C93" s="373"/>
      <c r="D93" s="373"/>
      <c r="F93" s="374"/>
      <c r="G93" s="360"/>
      <c r="H93" s="373"/>
      <c r="I93" s="360"/>
      <c r="J93" s="360"/>
      <c r="K93" s="360"/>
      <c r="L93" s="360"/>
      <c r="M93" s="360"/>
      <c r="N93" s="360"/>
      <c r="O93" s="360"/>
      <c r="P93" s="360"/>
    </row>
    <row r="94" spans="1:16" x14ac:dyDescent="0.25">
      <c r="A94" s="360"/>
      <c r="B94" s="360"/>
      <c r="C94" s="373"/>
      <c r="D94" s="373"/>
      <c r="F94" s="374"/>
      <c r="G94" s="360"/>
      <c r="H94" s="373"/>
      <c r="I94" s="360"/>
      <c r="J94" s="360"/>
      <c r="K94" s="360"/>
      <c r="L94" s="360"/>
      <c r="M94" s="360"/>
      <c r="N94" s="360"/>
      <c r="O94" s="360"/>
      <c r="P94" s="360"/>
    </row>
    <row r="95" spans="1:16" x14ac:dyDescent="0.25">
      <c r="A95" s="360"/>
      <c r="B95" s="360"/>
      <c r="C95" s="373"/>
      <c r="D95" s="373"/>
      <c r="F95" s="374"/>
      <c r="G95" s="360"/>
      <c r="H95" s="373"/>
      <c r="I95" s="360"/>
      <c r="J95" s="360"/>
      <c r="K95" s="360"/>
      <c r="L95" s="360"/>
      <c r="M95" s="360"/>
      <c r="N95" s="360"/>
      <c r="O95" s="360"/>
      <c r="P95" s="360"/>
    </row>
    <row r="96" spans="1:16" x14ac:dyDescent="0.25">
      <c r="A96" s="360"/>
      <c r="B96" s="360"/>
      <c r="C96" s="373"/>
      <c r="D96" s="373"/>
      <c r="F96" s="374"/>
      <c r="G96" s="360"/>
      <c r="H96" s="373"/>
      <c r="I96" s="360"/>
      <c r="J96" s="360"/>
      <c r="K96" s="360"/>
      <c r="L96" s="360"/>
      <c r="M96" s="360"/>
      <c r="N96" s="360"/>
      <c r="O96" s="360"/>
      <c r="P96" s="360"/>
    </row>
    <row r="97" spans="1:16" x14ac:dyDescent="0.25">
      <c r="A97" s="360"/>
      <c r="B97" s="360"/>
      <c r="C97" s="373"/>
      <c r="D97" s="373"/>
      <c r="F97" s="374"/>
      <c r="G97" s="360"/>
      <c r="H97" s="373"/>
      <c r="I97" s="360"/>
      <c r="J97" s="360"/>
      <c r="K97" s="360"/>
      <c r="L97" s="360"/>
      <c r="M97" s="360"/>
      <c r="N97" s="360"/>
      <c r="O97" s="360"/>
      <c r="P97" s="360"/>
    </row>
    <row r="98" spans="1:16" x14ac:dyDescent="0.25">
      <c r="A98" s="360"/>
      <c r="B98" s="360"/>
      <c r="C98" s="373"/>
      <c r="D98" s="373"/>
      <c r="F98" s="374"/>
      <c r="G98" s="360"/>
      <c r="H98" s="373"/>
      <c r="I98" s="360"/>
      <c r="J98" s="360"/>
      <c r="K98" s="360"/>
      <c r="L98" s="360"/>
      <c r="M98" s="360"/>
      <c r="N98" s="360"/>
      <c r="O98" s="360"/>
      <c r="P98" s="360"/>
    </row>
    <row r="99" spans="1:16" x14ac:dyDescent="0.25">
      <c r="A99" s="360"/>
      <c r="B99" s="360"/>
      <c r="C99" s="373"/>
      <c r="D99" s="373"/>
      <c r="F99" s="374"/>
      <c r="G99" s="360"/>
      <c r="H99" s="373"/>
      <c r="I99" s="360"/>
      <c r="J99" s="360"/>
      <c r="K99" s="360"/>
      <c r="L99" s="360"/>
      <c r="M99" s="360"/>
      <c r="N99" s="360"/>
      <c r="O99" s="360"/>
      <c r="P99" s="360"/>
    </row>
    <row r="100" spans="1:16" x14ac:dyDescent="0.25">
      <c r="A100" s="360"/>
      <c r="B100" s="360"/>
      <c r="C100" s="373"/>
      <c r="D100" s="373"/>
      <c r="F100" s="374"/>
      <c r="G100" s="360"/>
      <c r="H100" s="373"/>
      <c r="I100" s="360"/>
      <c r="J100" s="360"/>
      <c r="K100" s="360"/>
      <c r="L100" s="360"/>
      <c r="M100" s="360"/>
      <c r="N100" s="360"/>
      <c r="O100" s="360"/>
      <c r="P100" s="360"/>
    </row>
    <row r="101" spans="1:16" x14ac:dyDescent="0.25">
      <c r="A101" s="360"/>
      <c r="B101" s="360"/>
      <c r="C101" s="373"/>
      <c r="D101" s="373"/>
      <c r="F101" s="374"/>
      <c r="G101" s="360"/>
      <c r="H101" s="373"/>
      <c r="I101" s="360"/>
      <c r="J101" s="360"/>
      <c r="K101" s="360"/>
      <c r="L101" s="360"/>
      <c r="M101" s="360"/>
      <c r="N101" s="360"/>
      <c r="O101" s="360"/>
      <c r="P101" s="360"/>
    </row>
    <row r="102" spans="1:16" x14ac:dyDescent="0.25">
      <c r="A102" s="360"/>
      <c r="B102" s="360"/>
      <c r="C102" s="373"/>
      <c r="D102" s="373"/>
      <c r="F102" s="374"/>
      <c r="G102" s="360"/>
      <c r="H102" s="373"/>
      <c r="I102" s="360"/>
      <c r="J102" s="360"/>
      <c r="K102" s="360"/>
      <c r="L102" s="360"/>
      <c r="M102" s="360"/>
      <c r="N102" s="360"/>
      <c r="O102" s="360"/>
      <c r="P102" s="360"/>
    </row>
    <row r="103" spans="1:16" x14ac:dyDescent="0.25">
      <c r="A103" s="360"/>
      <c r="B103" s="360"/>
      <c r="C103" s="373"/>
      <c r="D103" s="373"/>
      <c r="F103" s="374"/>
      <c r="G103" s="360"/>
      <c r="H103" s="373"/>
      <c r="I103" s="360"/>
      <c r="J103" s="360"/>
      <c r="K103" s="360"/>
      <c r="L103" s="360"/>
      <c r="M103" s="360"/>
      <c r="N103" s="360"/>
      <c r="O103" s="360"/>
      <c r="P103" s="360"/>
    </row>
    <row r="104" spans="1:16" x14ac:dyDescent="0.25">
      <c r="A104" s="360"/>
      <c r="B104" s="360"/>
      <c r="C104" s="373"/>
      <c r="D104" s="373"/>
      <c r="F104" s="374"/>
      <c r="G104" s="360"/>
      <c r="H104" s="373"/>
      <c r="I104" s="360"/>
      <c r="J104" s="360"/>
      <c r="K104" s="360"/>
      <c r="L104" s="360"/>
      <c r="M104" s="360"/>
      <c r="N104" s="360"/>
      <c r="O104" s="360"/>
      <c r="P104" s="360"/>
    </row>
    <row r="105" spans="1:16" x14ac:dyDescent="0.25">
      <c r="A105" s="360"/>
      <c r="B105" s="360"/>
      <c r="C105" s="373"/>
      <c r="D105" s="373"/>
      <c r="F105" s="374"/>
      <c r="G105" s="360"/>
      <c r="H105" s="373"/>
      <c r="I105" s="360"/>
      <c r="J105" s="360"/>
      <c r="K105" s="360"/>
      <c r="L105" s="360"/>
      <c r="M105" s="360"/>
      <c r="N105" s="360"/>
      <c r="O105" s="360"/>
      <c r="P105" s="360"/>
    </row>
    <row r="106" spans="1:16" x14ac:dyDescent="0.25">
      <c r="A106" s="360"/>
      <c r="B106" s="360"/>
      <c r="C106" s="373"/>
      <c r="D106" s="373"/>
      <c r="F106" s="374"/>
      <c r="G106" s="360"/>
      <c r="H106" s="373"/>
      <c r="I106" s="360"/>
      <c r="J106" s="360"/>
      <c r="K106" s="360"/>
      <c r="L106" s="360"/>
      <c r="M106" s="360"/>
      <c r="N106" s="360"/>
      <c r="O106" s="360"/>
      <c r="P106" s="360"/>
    </row>
    <row r="107" spans="1:16" x14ac:dyDescent="0.25">
      <c r="A107" s="360"/>
      <c r="B107" s="360"/>
      <c r="C107" s="373"/>
      <c r="D107" s="373"/>
      <c r="F107" s="374"/>
      <c r="G107" s="360"/>
      <c r="H107" s="373"/>
      <c r="I107" s="360"/>
      <c r="J107" s="360"/>
      <c r="K107" s="360"/>
      <c r="L107" s="360"/>
      <c r="M107" s="360"/>
      <c r="N107" s="360"/>
      <c r="O107" s="360"/>
      <c r="P107" s="360"/>
    </row>
    <row r="108" spans="1:16" x14ac:dyDescent="0.25">
      <c r="A108" s="360"/>
      <c r="B108" s="360"/>
      <c r="C108" s="373"/>
      <c r="D108" s="373"/>
      <c r="F108" s="374"/>
      <c r="G108" s="360"/>
      <c r="H108" s="373"/>
      <c r="I108" s="360"/>
      <c r="J108" s="360"/>
      <c r="K108" s="360"/>
      <c r="L108" s="360"/>
      <c r="M108" s="360"/>
      <c r="N108" s="360"/>
      <c r="O108" s="360"/>
      <c r="P108" s="360"/>
    </row>
    <row r="109" spans="1:16" x14ac:dyDescent="0.25">
      <c r="A109" s="360"/>
      <c r="B109" s="360"/>
      <c r="C109" s="373"/>
      <c r="D109" s="373"/>
      <c r="F109" s="374"/>
      <c r="G109" s="360"/>
      <c r="H109" s="373"/>
      <c r="I109" s="360"/>
      <c r="J109" s="360"/>
      <c r="K109" s="360"/>
      <c r="L109" s="360"/>
      <c r="M109" s="360"/>
      <c r="N109" s="360"/>
      <c r="O109" s="360"/>
      <c r="P109" s="360"/>
    </row>
    <row r="110" spans="1:16" x14ac:dyDescent="0.25">
      <c r="A110" s="360"/>
      <c r="B110" s="360"/>
      <c r="C110" s="373"/>
      <c r="D110" s="373"/>
      <c r="F110" s="374"/>
      <c r="G110" s="360"/>
      <c r="H110" s="373"/>
      <c r="I110" s="360"/>
      <c r="J110" s="360"/>
      <c r="K110" s="360"/>
      <c r="L110" s="360"/>
      <c r="M110" s="360"/>
      <c r="N110" s="360"/>
      <c r="O110" s="360"/>
      <c r="P110" s="360"/>
    </row>
    <row r="111" spans="1:16" x14ac:dyDescent="0.25">
      <c r="A111" s="360"/>
      <c r="B111" s="360"/>
      <c r="C111" s="373"/>
      <c r="D111" s="373"/>
      <c r="F111" s="374"/>
      <c r="G111" s="360"/>
      <c r="H111" s="373"/>
      <c r="I111" s="360"/>
      <c r="J111" s="360"/>
      <c r="K111" s="360"/>
      <c r="L111" s="360"/>
      <c r="M111" s="360"/>
      <c r="N111" s="360"/>
      <c r="O111" s="360"/>
      <c r="P111" s="360"/>
    </row>
    <row r="112" spans="1:16" x14ac:dyDescent="0.25">
      <c r="A112" s="360"/>
      <c r="B112" s="360"/>
      <c r="C112" s="373"/>
      <c r="D112" s="373"/>
      <c r="F112" s="374"/>
      <c r="G112" s="360"/>
      <c r="H112" s="373"/>
      <c r="I112" s="360"/>
      <c r="J112" s="360"/>
      <c r="K112" s="360"/>
      <c r="L112" s="360"/>
      <c r="M112" s="360"/>
      <c r="N112" s="360"/>
      <c r="O112" s="360"/>
      <c r="P112" s="360"/>
    </row>
    <row r="113" spans="1:16" x14ac:dyDescent="0.25">
      <c r="A113" s="360"/>
      <c r="B113" s="360"/>
      <c r="C113" s="373"/>
      <c r="D113" s="373"/>
      <c r="F113" s="374"/>
      <c r="G113" s="360"/>
      <c r="H113" s="373"/>
      <c r="I113" s="360"/>
      <c r="J113" s="360"/>
      <c r="K113" s="360"/>
      <c r="L113" s="360"/>
      <c r="M113" s="360"/>
      <c r="N113" s="360"/>
      <c r="O113" s="360"/>
      <c r="P113" s="360"/>
    </row>
    <row r="114" spans="1:16" x14ac:dyDescent="0.25">
      <c r="A114" s="360"/>
      <c r="B114" s="360"/>
      <c r="C114" s="373"/>
      <c r="D114" s="373"/>
      <c r="F114" s="374"/>
      <c r="G114" s="360"/>
      <c r="H114" s="373"/>
      <c r="I114" s="360"/>
      <c r="J114" s="360"/>
      <c r="K114" s="360"/>
      <c r="L114" s="360"/>
      <c r="M114" s="360"/>
      <c r="N114" s="360"/>
      <c r="O114" s="360"/>
      <c r="P114" s="360"/>
    </row>
    <row r="115" spans="1:16" x14ac:dyDescent="0.25">
      <c r="A115" s="360"/>
      <c r="B115" s="360"/>
      <c r="C115" s="373"/>
      <c r="D115" s="373"/>
      <c r="F115" s="374"/>
      <c r="G115" s="360"/>
      <c r="H115" s="373"/>
      <c r="I115" s="360"/>
      <c r="J115" s="360"/>
      <c r="K115" s="360"/>
      <c r="L115" s="360"/>
      <c r="M115" s="360"/>
      <c r="N115" s="360"/>
      <c r="O115" s="360"/>
      <c r="P115" s="360"/>
    </row>
    <row r="116" spans="1:16" x14ac:dyDescent="0.25">
      <c r="A116" s="360"/>
      <c r="B116" s="360"/>
      <c r="C116" s="373"/>
      <c r="D116" s="373"/>
      <c r="F116" s="374"/>
      <c r="G116" s="360"/>
      <c r="H116" s="373"/>
      <c r="I116" s="360"/>
      <c r="J116" s="360"/>
      <c r="K116" s="360"/>
      <c r="L116" s="360"/>
      <c r="M116" s="360"/>
      <c r="N116" s="360"/>
      <c r="O116" s="360"/>
      <c r="P116" s="360"/>
    </row>
    <row r="117" spans="1:16" x14ac:dyDescent="0.25">
      <c r="A117" s="360"/>
      <c r="B117" s="360"/>
      <c r="C117" s="373"/>
      <c r="D117" s="373"/>
      <c r="F117" s="374"/>
      <c r="G117" s="360"/>
      <c r="H117" s="373"/>
      <c r="I117" s="360"/>
      <c r="J117" s="360"/>
      <c r="K117" s="360"/>
      <c r="L117" s="360"/>
      <c r="M117" s="360"/>
      <c r="N117" s="360"/>
      <c r="O117" s="360"/>
      <c r="P117" s="360"/>
    </row>
    <row r="118" spans="1:16" x14ac:dyDescent="0.25">
      <c r="A118" s="360"/>
      <c r="B118" s="360"/>
      <c r="C118" s="373"/>
      <c r="D118" s="373"/>
      <c r="F118" s="374"/>
      <c r="G118" s="360"/>
      <c r="H118" s="373"/>
      <c r="I118" s="360"/>
      <c r="J118" s="360"/>
      <c r="K118" s="360"/>
      <c r="L118" s="360"/>
      <c r="M118" s="360"/>
      <c r="N118" s="360"/>
      <c r="O118" s="360"/>
      <c r="P118" s="360"/>
    </row>
    <row r="119" spans="1:16" x14ac:dyDescent="0.25">
      <c r="A119" s="360"/>
      <c r="B119" s="360"/>
      <c r="C119" s="373"/>
      <c r="D119" s="373"/>
      <c r="F119" s="374"/>
      <c r="G119" s="360"/>
      <c r="H119" s="373"/>
      <c r="I119" s="360"/>
      <c r="J119" s="360"/>
      <c r="K119" s="360"/>
      <c r="L119" s="360"/>
      <c r="M119" s="360"/>
      <c r="N119" s="360"/>
      <c r="O119" s="360"/>
      <c r="P119" s="360"/>
    </row>
    <row r="120" spans="1:16" x14ac:dyDescent="0.25">
      <c r="A120" s="360"/>
      <c r="B120" s="360"/>
      <c r="C120" s="373"/>
      <c r="D120" s="373"/>
      <c r="F120" s="374"/>
      <c r="G120" s="360"/>
      <c r="H120" s="373"/>
      <c r="I120" s="360"/>
      <c r="J120" s="360"/>
      <c r="K120" s="360"/>
      <c r="L120" s="360"/>
      <c r="M120" s="360"/>
      <c r="N120" s="360"/>
      <c r="O120" s="360"/>
      <c r="P120" s="360"/>
    </row>
    <row r="121" spans="1:16" x14ac:dyDescent="0.25">
      <c r="A121" s="360"/>
      <c r="B121" s="360"/>
      <c r="C121" s="373"/>
      <c r="D121" s="373"/>
      <c r="F121" s="374"/>
      <c r="G121" s="360"/>
      <c r="H121" s="373"/>
      <c r="I121" s="360"/>
      <c r="J121" s="360"/>
      <c r="K121" s="360"/>
      <c r="L121" s="360"/>
      <c r="M121" s="360"/>
      <c r="N121" s="360"/>
      <c r="O121" s="360"/>
      <c r="P121" s="360"/>
    </row>
    <row r="122" spans="1:16" x14ac:dyDescent="0.25">
      <c r="A122" s="360"/>
      <c r="B122" s="360"/>
      <c r="C122" s="373"/>
      <c r="D122" s="373"/>
      <c r="F122" s="374"/>
      <c r="G122" s="360"/>
      <c r="H122" s="373"/>
      <c r="I122" s="360"/>
      <c r="J122" s="360"/>
      <c r="K122" s="360"/>
      <c r="L122" s="360"/>
      <c r="M122" s="360"/>
      <c r="N122" s="360"/>
      <c r="O122" s="360"/>
      <c r="P122" s="360"/>
    </row>
    <row r="123" spans="1:16" x14ac:dyDescent="0.25">
      <c r="A123" s="360"/>
      <c r="B123" s="360"/>
      <c r="C123" s="373"/>
      <c r="D123" s="373"/>
      <c r="F123" s="374"/>
      <c r="G123" s="360"/>
      <c r="H123" s="373"/>
      <c r="I123" s="360"/>
      <c r="J123" s="360"/>
      <c r="K123" s="360"/>
      <c r="L123" s="360"/>
      <c r="M123" s="360"/>
      <c r="N123" s="360"/>
      <c r="O123" s="360"/>
      <c r="P123" s="360"/>
    </row>
    <row r="124" spans="1:16" x14ac:dyDescent="0.25">
      <c r="A124" s="360"/>
      <c r="B124" s="360"/>
      <c r="C124" s="373"/>
      <c r="D124" s="373"/>
      <c r="F124" s="374"/>
      <c r="G124" s="360"/>
      <c r="H124" s="373"/>
      <c r="I124" s="360"/>
      <c r="J124" s="360"/>
      <c r="K124" s="360"/>
      <c r="L124" s="360"/>
      <c r="M124" s="360"/>
      <c r="N124" s="360"/>
      <c r="O124" s="360"/>
      <c r="P124" s="360"/>
    </row>
    <row r="125" spans="1:16" x14ac:dyDescent="0.25">
      <c r="A125" s="360"/>
      <c r="B125" s="360"/>
      <c r="C125" s="373"/>
      <c r="D125" s="373"/>
      <c r="F125" s="374"/>
      <c r="G125" s="360"/>
      <c r="H125" s="373"/>
      <c r="I125" s="360"/>
      <c r="J125" s="360"/>
      <c r="K125" s="360"/>
      <c r="L125" s="360"/>
      <c r="M125" s="360"/>
      <c r="N125" s="360"/>
      <c r="O125" s="360"/>
      <c r="P125" s="360"/>
    </row>
    <row r="126" spans="1:16" x14ac:dyDescent="0.25">
      <c r="A126" s="360"/>
      <c r="B126" s="360"/>
      <c r="C126" s="373"/>
      <c r="D126" s="373"/>
      <c r="F126" s="374"/>
      <c r="G126" s="360"/>
      <c r="H126" s="373"/>
      <c r="I126" s="360"/>
      <c r="J126" s="360"/>
      <c r="K126" s="360"/>
      <c r="L126" s="360"/>
      <c r="M126" s="360"/>
      <c r="N126" s="360"/>
      <c r="O126" s="360"/>
      <c r="P126" s="360"/>
    </row>
    <row r="127" spans="1:16" x14ac:dyDescent="0.25">
      <c r="A127" s="360"/>
      <c r="B127" s="360"/>
      <c r="C127" s="373"/>
      <c r="D127" s="373"/>
      <c r="F127" s="374"/>
      <c r="G127" s="360"/>
      <c r="H127" s="373"/>
      <c r="I127" s="360"/>
      <c r="J127" s="360"/>
      <c r="K127" s="360"/>
      <c r="L127" s="360"/>
      <c r="M127" s="360"/>
      <c r="N127" s="360"/>
      <c r="O127" s="360"/>
      <c r="P127" s="360"/>
    </row>
    <row r="128" spans="1:16" x14ac:dyDescent="0.25">
      <c r="A128" s="360"/>
      <c r="B128" s="360"/>
      <c r="C128" s="373"/>
      <c r="D128" s="373"/>
      <c r="F128" s="374"/>
      <c r="G128" s="360"/>
      <c r="H128" s="373"/>
      <c r="I128" s="360"/>
      <c r="J128" s="360"/>
      <c r="K128" s="360"/>
      <c r="L128" s="360"/>
      <c r="M128" s="360"/>
      <c r="N128" s="360"/>
      <c r="O128" s="360"/>
      <c r="P128" s="360"/>
    </row>
    <row r="129" spans="1:16" x14ac:dyDescent="0.25">
      <c r="A129" s="360"/>
      <c r="B129" s="360"/>
      <c r="C129" s="373"/>
      <c r="D129" s="373"/>
      <c r="F129" s="374"/>
      <c r="G129" s="360"/>
      <c r="H129" s="373"/>
      <c r="I129" s="360"/>
      <c r="J129" s="360"/>
      <c r="K129" s="360"/>
      <c r="L129" s="360"/>
      <c r="M129" s="360"/>
      <c r="N129" s="360"/>
      <c r="O129" s="360"/>
      <c r="P129" s="360"/>
    </row>
    <row r="130" spans="1:16" x14ac:dyDescent="0.25">
      <c r="A130" s="360"/>
      <c r="B130" s="360"/>
      <c r="C130" s="373"/>
      <c r="D130" s="373"/>
      <c r="F130" s="374"/>
      <c r="G130" s="360"/>
      <c r="H130" s="373"/>
      <c r="I130" s="360"/>
      <c r="J130" s="360"/>
      <c r="K130" s="360"/>
      <c r="L130" s="360"/>
      <c r="M130" s="360"/>
      <c r="N130" s="360"/>
      <c r="O130" s="360"/>
      <c r="P130" s="360"/>
    </row>
    <row r="131" spans="1:16" x14ac:dyDescent="0.25">
      <c r="A131" s="360"/>
      <c r="B131" s="360"/>
      <c r="C131" s="373"/>
      <c r="D131" s="373"/>
      <c r="F131" s="374"/>
      <c r="G131" s="360"/>
      <c r="H131" s="373"/>
      <c r="I131" s="360"/>
      <c r="J131" s="360"/>
      <c r="K131" s="360"/>
      <c r="L131" s="360"/>
      <c r="M131" s="360"/>
      <c r="N131" s="360"/>
      <c r="O131" s="360"/>
      <c r="P131" s="360"/>
    </row>
    <row r="132" spans="1:16" x14ac:dyDescent="0.25">
      <c r="A132" s="360"/>
      <c r="B132" s="360"/>
      <c r="C132" s="373"/>
      <c r="D132" s="373"/>
      <c r="F132" s="374"/>
      <c r="G132" s="360"/>
      <c r="H132" s="373"/>
      <c r="I132" s="360"/>
      <c r="J132" s="360"/>
      <c r="K132" s="360"/>
      <c r="L132" s="360"/>
      <c r="M132" s="360"/>
      <c r="N132" s="360"/>
      <c r="O132" s="360"/>
      <c r="P132" s="360"/>
    </row>
    <row r="133" spans="1:16" x14ac:dyDescent="0.25">
      <c r="A133" s="360"/>
      <c r="B133" s="360"/>
      <c r="C133" s="373"/>
      <c r="D133" s="373"/>
      <c r="F133" s="374"/>
      <c r="G133" s="360"/>
      <c r="H133" s="373"/>
      <c r="I133" s="360"/>
      <c r="J133" s="360"/>
      <c r="K133" s="360"/>
      <c r="L133" s="360"/>
      <c r="M133" s="360"/>
      <c r="N133" s="360"/>
      <c r="O133" s="360"/>
      <c r="P133" s="360"/>
    </row>
    <row r="134" spans="1:16" x14ac:dyDescent="0.25">
      <c r="A134" s="360"/>
      <c r="B134" s="360"/>
      <c r="C134" s="373"/>
      <c r="D134" s="373"/>
      <c r="F134" s="374"/>
      <c r="G134" s="360"/>
      <c r="H134" s="373"/>
      <c r="I134" s="360"/>
      <c r="J134" s="360"/>
      <c r="K134" s="360"/>
      <c r="L134" s="360"/>
      <c r="M134" s="360"/>
      <c r="N134" s="360"/>
      <c r="O134" s="360"/>
      <c r="P134" s="360"/>
    </row>
    <row r="135" spans="1:16" x14ac:dyDescent="0.25">
      <c r="A135" s="360"/>
      <c r="B135" s="360"/>
      <c r="C135" s="373"/>
      <c r="D135" s="373"/>
      <c r="F135" s="374"/>
      <c r="G135" s="360"/>
      <c r="H135" s="373"/>
      <c r="I135" s="360"/>
      <c r="J135" s="360"/>
      <c r="K135" s="360"/>
      <c r="L135" s="360"/>
      <c r="M135" s="360"/>
      <c r="N135" s="360"/>
      <c r="O135" s="360"/>
      <c r="P135" s="360"/>
    </row>
    <row r="136" spans="1:16" x14ac:dyDescent="0.25">
      <c r="A136" s="360"/>
      <c r="B136" s="360"/>
      <c r="C136" s="373"/>
      <c r="D136" s="373"/>
      <c r="F136" s="374"/>
      <c r="G136" s="360"/>
      <c r="H136" s="373"/>
      <c r="I136" s="360"/>
      <c r="J136" s="360"/>
      <c r="K136" s="360"/>
      <c r="L136" s="360"/>
      <c r="M136" s="360"/>
      <c r="N136" s="360"/>
      <c r="O136" s="360"/>
      <c r="P136" s="360"/>
    </row>
    <row r="137" spans="1:16" x14ac:dyDescent="0.25">
      <c r="A137" s="360"/>
      <c r="B137" s="360"/>
      <c r="C137" s="373"/>
      <c r="D137" s="373"/>
      <c r="F137" s="374"/>
      <c r="G137" s="360"/>
      <c r="H137" s="373"/>
      <c r="I137" s="360"/>
      <c r="J137" s="360"/>
      <c r="K137" s="360"/>
      <c r="L137" s="360"/>
      <c r="M137" s="360"/>
      <c r="N137" s="360"/>
      <c r="O137" s="360"/>
      <c r="P137" s="360"/>
    </row>
    <row r="138" spans="1:16" x14ac:dyDescent="0.25">
      <c r="A138" s="360"/>
      <c r="B138" s="360"/>
      <c r="C138" s="373"/>
      <c r="D138" s="373"/>
      <c r="F138" s="374"/>
      <c r="G138" s="360"/>
      <c r="H138" s="373"/>
      <c r="I138" s="360"/>
      <c r="J138" s="360"/>
      <c r="K138" s="360"/>
      <c r="L138" s="360"/>
      <c r="M138" s="360"/>
      <c r="N138" s="360"/>
      <c r="O138" s="360"/>
      <c r="P138" s="360"/>
    </row>
    <row r="139" spans="1:16" x14ac:dyDescent="0.25">
      <c r="A139" s="360"/>
      <c r="B139" s="360"/>
      <c r="C139" s="373"/>
      <c r="D139" s="373"/>
      <c r="F139" s="374"/>
      <c r="G139" s="360"/>
      <c r="H139" s="373"/>
      <c r="I139" s="360"/>
      <c r="J139" s="360"/>
      <c r="K139" s="360"/>
      <c r="L139" s="360"/>
      <c r="M139" s="360"/>
      <c r="N139" s="360"/>
      <c r="O139" s="360"/>
      <c r="P139" s="360"/>
    </row>
    <row r="140" spans="1:16" x14ac:dyDescent="0.25">
      <c r="A140" s="360"/>
      <c r="B140" s="360"/>
      <c r="C140" s="373"/>
      <c r="D140" s="373"/>
      <c r="F140" s="374"/>
      <c r="G140" s="360"/>
      <c r="H140" s="373"/>
      <c r="I140" s="360"/>
      <c r="J140" s="360"/>
      <c r="K140" s="360"/>
      <c r="L140" s="360"/>
      <c r="M140" s="360"/>
      <c r="N140" s="360"/>
      <c r="O140" s="360"/>
      <c r="P140" s="360"/>
    </row>
    <row r="141" spans="1:16" x14ac:dyDescent="0.25">
      <c r="A141" s="360"/>
      <c r="B141" s="360"/>
      <c r="C141" s="373"/>
      <c r="D141" s="373"/>
      <c r="F141" s="374"/>
      <c r="G141" s="360"/>
      <c r="H141" s="373"/>
      <c r="I141" s="360"/>
      <c r="J141" s="360"/>
      <c r="K141" s="360"/>
      <c r="L141" s="360"/>
      <c r="M141" s="360"/>
      <c r="N141" s="360"/>
      <c r="O141" s="360"/>
      <c r="P141" s="360"/>
    </row>
    <row r="142" spans="1:16" x14ac:dyDescent="0.25">
      <c r="A142" s="360"/>
      <c r="B142" s="360"/>
      <c r="C142" s="373"/>
      <c r="D142" s="373"/>
      <c r="F142" s="374"/>
      <c r="G142" s="360"/>
      <c r="H142" s="373"/>
      <c r="I142" s="360"/>
      <c r="J142" s="360"/>
      <c r="K142" s="360"/>
      <c r="L142" s="360"/>
      <c r="M142" s="360"/>
      <c r="N142" s="360"/>
      <c r="O142" s="360"/>
      <c r="P142" s="360"/>
    </row>
    <row r="143" spans="1:16" x14ac:dyDescent="0.25">
      <c r="A143" s="360"/>
      <c r="B143" s="360"/>
      <c r="C143" s="373"/>
      <c r="D143" s="373"/>
      <c r="F143" s="374"/>
      <c r="G143" s="360"/>
      <c r="H143" s="373"/>
      <c r="I143" s="360"/>
      <c r="J143" s="360"/>
      <c r="K143" s="360"/>
      <c r="L143" s="360"/>
      <c r="M143" s="360"/>
      <c r="N143" s="360"/>
      <c r="O143" s="360"/>
      <c r="P143" s="360"/>
    </row>
    <row r="144" spans="1:16" x14ac:dyDescent="0.25">
      <c r="A144" s="360"/>
      <c r="B144" s="360"/>
      <c r="C144" s="373"/>
      <c r="D144" s="373"/>
      <c r="F144" s="374"/>
      <c r="G144" s="360"/>
      <c r="H144" s="373"/>
      <c r="I144" s="360"/>
      <c r="J144" s="360"/>
      <c r="K144" s="360"/>
      <c r="L144" s="360"/>
      <c r="M144" s="360"/>
      <c r="N144" s="360"/>
      <c r="O144" s="360"/>
      <c r="P144" s="360"/>
    </row>
    <row r="145" spans="1:16" x14ac:dyDescent="0.25">
      <c r="A145" s="360"/>
      <c r="B145" s="360"/>
      <c r="C145" s="373"/>
      <c r="D145" s="373"/>
      <c r="F145" s="374"/>
      <c r="G145" s="360"/>
      <c r="H145" s="373"/>
      <c r="I145" s="360"/>
      <c r="J145" s="360"/>
      <c r="K145" s="360"/>
      <c r="L145" s="360"/>
      <c r="M145" s="360"/>
      <c r="N145" s="360"/>
      <c r="O145" s="360"/>
      <c r="P145" s="360"/>
    </row>
    <row r="146" spans="1:16" x14ac:dyDescent="0.25">
      <c r="A146" s="360"/>
      <c r="B146" s="360"/>
      <c r="C146" s="373"/>
      <c r="D146" s="373"/>
      <c r="F146" s="374"/>
      <c r="G146" s="360"/>
      <c r="H146" s="373"/>
      <c r="I146" s="360"/>
      <c r="J146" s="360"/>
      <c r="K146" s="360"/>
      <c r="L146" s="360"/>
      <c r="M146" s="360"/>
      <c r="N146" s="360"/>
      <c r="O146" s="360"/>
      <c r="P146" s="360"/>
    </row>
    <row r="147" spans="1:16" x14ac:dyDescent="0.25">
      <c r="A147" s="360"/>
      <c r="B147" s="360"/>
      <c r="C147" s="373"/>
      <c r="D147" s="373"/>
      <c r="F147" s="374"/>
      <c r="G147" s="360"/>
      <c r="H147" s="373"/>
      <c r="I147" s="360"/>
      <c r="J147" s="360"/>
      <c r="K147" s="360"/>
      <c r="L147" s="360"/>
      <c r="M147" s="360"/>
      <c r="N147" s="360"/>
      <c r="O147" s="360"/>
      <c r="P147" s="360"/>
    </row>
    <row r="148" spans="1:16" x14ac:dyDescent="0.25">
      <c r="A148" s="360"/>
      <c r="B148" s="360"/>
      <c r="C148" s="373"/>
      <c r="D148" s="373"/>
      <c r="F148" s="374"/>
      <c r="G148" s="360"/>
      <c r="H148" s="373"/>
      <c r="I148" s="360"/>
      <c r="J148" s="360"/>
      <c r="K148" s="360"/>
      <c r="L148" s="360"/>
      <c r="M148" s="360"/>
      <c r="N148" s="360"/>
      <c r="O148" s="360"/>
      <c r="P148" s="360"/>
    </row>
    <row r="149" spans="1:16" x14ac:dyDescent="0.25">
      <c r="A149" s="360"/>
      <c r="B149" s="360"/>
      <c r="C149" s="373"/>
      <c r="D149" s="373"/>
      <c r="F149" s="374"/>
      <c r="G149" s="360"/>
      <c r="H149" s="373"/>
      <c r="I149" s="360"/>
      <c r="J149" s="360"/>
      <c r="K149" s="360"/>
      <c r="L149" s="360"/>
      <c r="M149" s="360"/>
      <c r="N149" s="360"/>
      <c r="O149" s="360"/>
      <c r="P149" s="360"/>
    </row>
    <row r="150" spans="1:16" x14ac:dyDescent="0.25">
      <c r="A150" s="360"/>
      <c r="B150" s="360"/>
      <c r="C150" s="373"/>
      <c r="D150" s="373"/>
      <c r="F150" s="374"/>
      <c r="G150" s="360"/>
      <c r="H150" s="373"/>
      <c r="I150" s="360"/>
      <c r="J150" s="360"/>
      <c r="K150" s="360"/>
      <c r="L150" s="360"/>
      <c r="M150" s="360"/>
      <c r="N150" s="360"/>
      <c r="O150" s="360"/>
      <c r="P150" s="360"/>
    </row>
    <row r="151" spans="1:16" x14ac:dyDescent="0.25">
      <c r="A151" s="360"/>
      <c r="B151" s="360"/>
      <c r="C151" s="373"/>
      <c r="D151" s="373"/>
      <c r="F151" s="374"/>
      <c r="G151" s="360"/>
      <c r="H151" s="373"/>
      <c r="I151" s="360"/>
      <c r="J151" s="360"/>
      <c r="K151" s="360"/>
      <c r="L151" s="360"/>
      <c r="M151" s="360"/>
      <c r="N151" s="360"/>
      <c r="O151" s="360"/>
      <c r="P151" s="360"/>
    </row>
    <row r="152" spans="1:16" x14ac:dyDescent="0.25">
      <c r="A152" s="360"/>
      <c r="B152" s="360"/>
      <c r="C152" s="373"/>
      <c r="D152" s="373"/>
      <c r="F152" s="374"/>
      <c r="G152" s="360"/>
      <c r="H152" s="373"/>
      <c r="I152" s="360"/>
      <c r="J152" s="360"/>
      <c r="K152" s="360"/>
      <c r="L152" s="360"/>
      <c r="M152" s="360"/>
      <c r="N152" s="360"/>
      <c r="O152" s="360"/>
      <c r="P152" s="360"/>
    </row>
    <row r="153" spans="1:16" x14ac:dyDescent="0.25">
      <c r="A153" s="360"/>
      <c r="B153" s="360"/>
      <c r="C153" s="373"/>
      <c r="D153" s="373"/>
      <c r="F153" s="374"/>
      <c r="G153" s="360"/>
      <c r="H153" s="373"/>
      <c r="I153" s="360"/>
      <c r="J153" s="360"/>
      <c r="K153" s="360"/>
      <c r="L153" s="360"/>
      <c r="M153" s="360"/>
      <c r="N153" s="360"/>
      <c r="O153" s="360"/>
      <c r="P153" s="360"/>
    </row>
    <row r="154" spans="1:16" x14ac:dyDescent="0.25">
      <c r="A154" s="360"/>
      <c r="B154" s="360"/>
      <c r="C154" s="373"/>
      <c r="D154" s="373"/>
      <c r="F154" s="374"/>
      <c r="G154" s="360"/>
      <c r="H154" s="373"/>
      <c r="I154" s="360"/>
      <c r="J154" s="360"/>
      <c r="K154" s="360"/>
      <c r="L154" s="360"/>
      <c r="M154" s="360"/>
      <c r="N154" s="360"/>
      <c r="O154" s="360"/>
      <c r="P154" s="360"/>
    </row>
    <row r="155" spans="1:16" x14ac:dyDescent="0.25">
      <c r="A155" s="360"/>
      <c r="B155" s="360"/>
      <c r="C155" s="373"/>
      <c r="D155" s="373"/>
      <c r="F155" s="374"/>
      <c r="G155" s="360"/>
      <c r="H155" s="373"/>
      <c r="I155" s="360"/>
      <c r="J155" s="360"/>
      <c r="K155" s="360"/>
      <c r="L155" s="360"/>
      <c r="M155" s="360"/>
      <c r="N155" s="360"/>
      <c r="O155" s="360"/>
      <c r="P155" s="360"/>
    </row>
    <row r="156" spans="1:16" x14ac:dyDescent="0.25">
      <c r="A156" s="360"/>
      <c r="B156" s="360"/>
      <c r="C156" s="373"/>
      <c r="D156" s="373"/>
      <c r="F156" s="374"/>
      <c r="G156" s="360"/>
      <c r="H156" s="373"/>
      <c r="I156" s="360"/>
      <c r="J156" s="360"/>
      <c r="K156" s="360"/>
      <c r="L156" s="360"/>
      <c r="M156" s="360"/>
      <c r="N156" s="360"/>
      <c r="O156" s="360"/>
      <c r="P156" s="360"/>
    </row>
    <row r="157" spans="1:16" x14ac:dyDescent="0.25">
      <c r="A157" s="360"/>
      <c r="B157" s="360"/>
      <c r="C157" s="373"/>
      <c r="D157" s="373"/>
      <c r="F157" s="374"/>
      <c r="G157" s="360"/>
      <c r="H157" s="373"/>
      <c r="I157" s="360"/>
      <c r="J157" s="360"/>
      <c r="K157" s="360"/>
      <c r="L157" s="360"/>
      <c r="M157" s="360"/>
      <c r="N157" s="360"/>
      <c r="O157" s="360"/>
      <c r="P157" s="360"/>
    </row>
    <row r="158" spans="1:16" x14ac:dyDescent="0.25">
      <c r="A158" s="360"/>
      <c r="B158" s="360"/>
      <c r="C158" s="373"/>
      <c r="D158" s="373"/>
      <c r="F158" s="374"/>
      <c r="G158" s="360"/>
      <c r="H158" s="373"/>
      <c r="I158" s="360"/>
      <c r="J158" s="360"/>
      <c r="K158" s="360"/>
      <c r="L158" s="360"/>
      <c r="M158" s="360"/>
      <c r="N158" s="360"/>
      <c r="O158" s="360"/>
      <c r="P158" s="360"/>
    </row>
    <row r="159" spans="1:16" x14ac:dyDescent="0.25">
      <c r="A159" s="360"/>
      <c r="B159" s="360"/>
      <c r="C159" s="373"/>
      <c r="D159" s="373"/>
      <c r="F159" s="374"/>
      <c r="G159" s="360"/>
      <c r="H159" s="373"/>
      <c r="I159" s="360"/>
      <c r="J159" s="360"/>
      <c r="K159" s="360"/>
      <c r="L159" s="360"/>
      <c r="M159" s="360"/>
      <c r="N159" s="360"/>
      <c r="O159" s="360"/>
      <c r="P159" s="360"/>
    </row>
    <row r="160" spans="1:16" x14ac:dyDescent="0.25">
      <c r="A160" s="360"/>
      <c r="B160" s="360"/>
      <c r="C160" s="373"/>
      <c r="D160" s="373"/>
      <c r="F160" s="374"/>
      <c r="G160" s="360"/>
      <c r="H160" s="373"/>
      <c r="I160" s="360"/>
      <c r="J160" s="360"/>
      <c r="K160" s="360"/>
      <c r="L160" s="360"/>
      <c r="M160" s="360"/>
      <c r="N160" s="360"/>
      <c r="O160" s="360"/>
      <c r="P160" s="360"/>
    </row>
    <row r="161" spans="1:16" x14ac:dyDescent="0.25">
      <c r="A161" s="360"/>
      <c r="B161" s="360"/>
      <c r="C161" s="373"/>
      <c r="D161" s="373"/>
      <c r="F161" s="374"/>
      <c r="G161" s="360"/>
      <c r="H161" s="373"/>
      <c r="I161" s="360"/>
      <c r="J161" s="360"/>
      <c r="K161" s="360"/>
      <c r="L161" s="360"/>
      <c r="M161" s="360"/>
      <c r="N161" s="360"/>
      <c r="O161" s="360"/>
      <c r="P161" s="360"/>
    </row>
    <row r="162" spans="1:16" x14ac:dyDescent="0.25">
      <c r="A162" s="360"/>
      <c r="B162" s="360"/>
      <c r="C162" s="373"/>
      <c r="D162" s="373"/>
      <c r="F162" s="374"/>
      <c r="G162" s="360"/>
      <c r="H162" s="373"/>
      <c r="I162" s="360"/>
      <c r="J162" s="360"/>
      <c r="K162" s="360"/>
      <c r="L162" s="360"/>
      <c r="M162" s="360"/>
      <c r="N162" s="360"/>
      <c r="O162" s="360"/>
      <c r="P162" s="360"/>
    </row>
    <row r="163" spans="1:16" x14ac:dyDescent="0.25">
      <c r="A163" s="360"/>
      <c r="B163" s="360"/>
      <c r="C163" s="373"/>
      <c r="D163" s="373"/>
      <c r="F163" s="374"/>
      <c r="G163" s="360"/>
      <c r="H163" s="373"/>
      <c r="I163" s="360"/>
      <c r="J163" s="360"/>
      <c r="K163" s="360"/>
      <c r="L163" s="360"/>
      <c r="M163" s="360"/>
      <c r="N163" s="360"/>
      <c r="O163" s="360"/>
      <c r="P163" s="360"/>
    </row>
    <row r="164" spans="1:16" x14ac:dyDescent="0.25">
      <c r="A164" s="360"/>
      <c r="B164" s="360"/>
      <c r="C164" s="373"/>
      <c r="D164" s="373"/>
      <c r="F164" s="374"/>
      <c r="G164" s="360"/>
      <c r="H164" s="373"/>
      <c r="I164" s="360"/>
      <c r="J164" s="360"/>
      <c r="K164" s="360"/>
      <c r="L164" s="360"/>
      <c r="M164" s="360"/>
      <c r="N164" s="360"/>
      <c r="O164" s="360"/>
      <c r="P164" s="360"/>
    </row>
    <row r="165" spans="1:16" x14ac:dyDescent="0.25">
      <c r="A165" s="360"/>
      <c r="B165" s="360"/>
      <c r="C165" s="373"/>
      <c r="D165" s="373"/>
      <c r="F165" s="374"/>
      <c r="G165" s="360"/>
      <c r="H165" s="373"/>
      <c r="I165" s="360"/>
      <c r="J165" s="360"/>
      <c r="K165" s="360"/>
      <c r="L165" s="360"/>
      <c r="M165" s="360"/>
      <c r="N165" s="360"/>
      <c r="O165" s="360"/>
      <c r="P165" s="360"/>
    </row>
    <row r="166" spans="1:16" x14ac:dyDescent="0.25">
      <c r="A166" s="360"/>
      <c r="B166" s="360"/>
      <c r="C166" s="373"/>
      <c r="D166" s="373"/>
      <c r="F166" s="374"/>
      <c r="G166" s="360"/>
      <c r="H166" s="373"/>
      <c r="I166" s="360"/>
      <c r="J166" s="360"/>
      <c r="K166" s="360"/>
      <c r="L166" s="360"/>
      <c r="M166" s="360"/>
      <c r="N166" s="360"/>
      <c r="O166" s="360"/>
      <c r="P166" s="360"/>
    </row>
    <row r="167" spans="1:16" x14ac:dyDescent="0.25">
      <c r="A167" s="360"/>
      <c r="B167" s="360"/>
      <c r="C167" s="373"/>
      <c r="D167" s="373"/>
      <c r="F167" s="374"/>
      <c r="G167" s="360"/>
      <c r="H167" s="373"/>
      <c r="I167" s="360"/>
      <c r="J167" s="360"/>
      <c r="K167" s="360"/>
      <c r="L167" s="360"/>
      <c r="M167" s="360"/>
      <c r="N167" s="360"/>
      <c r="O167" s="360"/>
      <c r="P167" s="360"/>
    </row>
    <row r="168" spans="1:16" x14ac:dyDescent="0.25">
      <c r="A168" s="360"/>
      <c r="B168" s="360"/>
      <c r="C168" s="373"/>
      <c r="D168" s="373"/>
      <c r="F168" s="374"/>
      <c r="G168" s="360"/>
      <c r="H168" s="373"/>
      <c r="I168" s="360"/>
      <c r="J168" s="360"/>
      <c r="K168" s="360"/>
      <c r="L168" s="360"/>
      <c r="M168" s="360"/>
      <c r="N168" s="360"/>
      <c r="O168" s="360"/>
      <c r="P168" s="360"/>
    </row>
    <row r="169" spans="1:16" x14ac:dyDescent="0.25">
      <c r="A169" s="360"/>
      <c r="B169" s="360"/>
      <c r="C169" s="373"/>
      <c r="D169" s="373"/>
      <c r="F169" s="374"/>
      <c r="G169" s="360"/>
      <c r="H169" s="373"/>
      <c r="I169" s="360"/>
      <c r="J169" s="360"/>
      <c r="K169" s="360"/>
      <c r="L169" s="360"/>
      <c r="M169" s="360"/>
      <c r="N169" s="360"/>
      <c r="O169" s="360"/>
      <c r="P169" s="360"/>
    </row>
    <row r="170" spans="1:16" x14ac:dyDescent="0.25">
      <c r="A170" s="360"/>
      <c r="B170" s="360"/>
      <c r="C170" s="373"/>
      <c r="D170" s="373"/>
      <c r="F170" s="374"/>
      <c r="G170" s="360"/>
      <c r="H170" s="373"/>
      <c r="I170" s="360"/>
      <c r="J170" s="360"/>
      <c r="K170" s="360"/>
      <c r="L170" s="360"/>
      <c r="M170" s="360"/>
      <c r="N170" s="360"/>
      <c r="O170" s="360"/>
      <c r="P170" s="360"/>
    </row>
    <row r="171" spans="1:16" x14ac:dyDescent="0.25">
      <c r="A171" s="360"/>
      <c r="B171" s="360"/>
      <c r="C171" s="373"/>
      <c r="D171" s="373"/>
      <c r="F171" s="374"/>
      <c r="G171" s="360"/>
      <c r="H171" s="373"/>
      <c r="I171" s="360"/>
      <c r="J171" s="360"/>
      <c r="K171" s="360"/>
      <c r="L171" s="360"/>
      <c r="M171" s="360"/>
      <c r="N171" s="360"/>
      <c r="O171" s="360"/>
      <c r="P171" s="360"/>
    </row>
    <row r="172" spans="1:16" x14ac:dyDescent="0.25">
      <c r="A172" s="360"/>
      <c r="B172" s="360"/>
      <c r="C172" s="373"/>
      <c r="D172" s="373"/>
      <c r="F172" s="374"/>
      <c r="G172" s="360"/>
      <c r="H172" s="373"/>
      <c r="I172" s="360"/>
      <c r="J172" s="360"/>
      <c r="K172" s="360"/>
      <c r="L172" s="360"/>
      <c r="M172" s="360"/>
      <c r="N172" s="360"/>
      <c r="O172" s="360"/>
      <c r="P172" s="360"/>
    </row>
    <row r="173" spans="1:16" x14ac:dyDescent="0.25">
      <c r="A173" s="360"/>
      <c r="B173" s="360"/>
      <c r="C173" s="373"/>
      <c r="D173" s="373"/>
      <c r="F173" s="374"/>
      <c r="G173" s="360"/>
      <c r="H173" s="373"/>
      <c r="I173" s="360"/>
      <c r="J173" s="360"/>
      <c r="K173" s="360"/>
      <c r="L173" s="360"/>
      <c r="M173" s="360"/>
      <c r="N173" s="360"/>
      <c r="O173" s="360"/>
      <c r="P173" s="360"/>
    </row>
    <row r="174" spans="1:16" x14ac:dyDescent="0.25">
      <c r="A174" s="360"/>
      <c r="B174" s="360"/>
      <c r="C174" s="373"/>
      <c r="D174" s="373"/>
      <c r="F174" s="374"/>
      <c r="G174" s="360"/>
      <c r="H174" s="373"/>
      <c r="I174" s="360"/>
      <c r="J174" s="360"/>
      <c r="K174" s="360"/>
      <c r="L174" s="360"/>
      <c r="M174" s="360"/>
      <c r="N174" s="360"/>
      <c r="O174" s="360"/>
      <c r="P174" s="360"/>
    </row>
    <row r="175" spans="1:16" x14ac:dyDescent="0.25">
      <c r="A175" s="360"/>
      <c r="B175" s="360"/>
      <c r="C175" s="373"/>
      <c r="D175" s="373"/>
      <c r="F175" s="374"/>
      <c r="G175" s="360"/>
      <c r="H175" s="373"/>
      <c r="I175" s="360"/>
      <c r="J175" s="360"/>
      <c r="K175" s="360"/>
      <c r="L175" s="360"/>
      <c r="M175" s="360"/>
      <c r="N175" s="360"/>
      <c r="O175" s="360"/>
      <c r="P175" s="360"/>
    </row>
    <row r="176" spans="1:16" x14ac:dyDescent="0.25">
      <c r="A176" s="360"/>
      <c r="B176" s="360"/>
      <c r="C176" s="373"/>
      <c r="D176" s="373"/>
      <c r="F176" s="374"/>
      <c r="G176" s="360"/>
      <c r="H176" s="373"/>
      <c r="I176" s="360"/>
      <c r="J176" s="360"/>
      <c r="K176" s="360"/>
      <c r="L176" s="360"/>
      <c r="M176" s="360"/>
      <c r="N176" s="360"/>
      <c r="O176" s="360"/>
      <c r="P176" s="360"/>
    </row>
    <row r="177" spans="1:16" x14ac:dyDescent="0.25">
      <c r="A177" s="360"/>
      <c r="B177" s="360"/>
      <c r="C177" s="373"/>
      <c r="D177" s="373"/>
      <c r="F177" s="374"/>
      <c r="G177" s="360"/>
      <c r="H177" s="373"/>
      <c r="I177" s="360"/>
      <c r="J177" s="360"/>
      <c r="K177" s="360"/>
      <c r="L177" s="360"/>
      <c r="M177" s="360"/>
      <c r="N177" s="360"/>
      <c r="O177" s="360"/>
      <c r="P177" s="360"/>
    </row>
    <row r="178" spans="1:16" x14ac:dyDescent="0.25">
      <c r="A178" s="360"/>
      <c r="B178" s="360"/>
      <c r="C178" s="373"/>
      <c r="D178" s="373"/>
      <c r="F178" s="374"/>
      <c r="G178" s="360"/>
      <c r="H178" s="373"/>
      <c r="I178" s="360"/>
      <c r="J178" s="360"/>
      <c r="K178" s="360"/>
      <c r="L178" s="360"/>
      <c r="M178" s="360"/>
      <c r="N178" s="360"/>
      <c r="O178" s="360"/>
      <c r="P178" s="360"/>
    </row>
    <row r="179" spans="1:16" x14ac:dyDescent="0.25">
      <c r="A179" s="360"/>
      <c r="B179" s="360"/>
      <c r="C179" s="373"/>
      <c r="D179" s="373"/>
      <c r="F179" s="374"/>
      <c r="G179" s="360"/>
      <c r="H179" s="373"/>
      <c r="I179" s="360"/>
      <c r="J179" s="360"/>
      <c r="K179" s="360"/>
      <c r="L179" s="360"/>
      <c r="M179" s="360"/>
      <c r="N179" s="360"/>
      <c r="O179" s="360"/>
      <c r="P179" s="360"/>
    </row>
    <row r="180" spans="1:16" x14ac:dyDescent="0.25">
      <c r="A180" s="360"/>
      <c r="B180" s="360"/>
      <c r="C180" s="373"/>
      <c r="D180" s="373"/>
      <c r="F180" s="374"/>
      <c r="G180" s="360"/>
      <c r="H180" s="373"/>
      <c r="I180" s="360"/>
      <c r="J180" s="360"/>
      <c r="K180" s="360"/>
      <c r="L180" s="360"/>
      <c r="M180" s="360"/>
      <c r="N180" s="360"/>
      <c r="O180" s="360"/>
      <c r="P180" s="360"/>
    </row>
    <row r="181" spans="1:16" x14ac:dyDescent="0.25">
      <c r="A181" s="360"/>
      <c r="B181" s="360"/>
      <c r="C181" s="373"/>
      <c r="D181" s="373"/>
      <c r="F181" s="374"/>
      <c r="G181" s="360"/>
      <c r="H181" s="373"/>
      <c r="I181" s="360"/>
      <c r="J181" s="360"/>
      <c r="K181" s="360"/>
      <c r="L181" s="360"/>
      <c r="M181" s="360"/>
      <c r="N181" s="360"/>
      <c r="O181" s="360"/>
      <c r="P181" s="360"/>
    </row>
    <row r="182" spans="1:16" x14ac:dyDescent="0.25">
      <c r="A182" s="360"/>
      <c r="B182" s="360"/>
      <c r="C182" s="373"/>
      <c r="D182" s="373"/>
      <c r="F182" s="374"/>
      <c r="G182" s="360"/>
      <c r="H182" s="373"/>
      <c r="I182" s="360"/>
      <c r="J182" s="360"/>
      <c r="K182" s="360"/>
      <c r="L182" s="360"/>
      <c r="M182" s="360"/>
      <c r="N182" s="360"/>
      <c r="O182" s="360"/>
      <c r="P182" s="360"/>
    </row>
    <row r="183" spans="1:16" x14ac:dyDescent="0.25">
      <c r="A183" s="360"/>
      <c r="B183" s="360"/>
      <c r="C183" s="373"/>
      <c r="D183" s="373"/>
      <c r="F183" s="374"/>
      <c r="G183" s="360"/>
      <c r="H183" s="373"/>
      <c r="I183" s="360"/>
      <c r="J183" s="360"/>
      <c r="K183" s="360"/>
      <c r="L183" s="360"/>
      <c r="M183" s="360"/>
      <c r="N183" s="360"/>
      <c r="O183" s="360"/>
      <c r="P183" s="360"/>
    </row>
    <row r="184" spans="1:16" x14ac:dyDescent="0.25">
      <c r="A184" s="360"/>
      <c r="B184" s="360"/>
      <c r="C184" s="373"/>
      <c r="D184" s="373"/>
      <c r="F184" s="374"/>
      <c r="G184" s="360"/>
      <c r="H184" s="373"/>
      <c r="I184" s="360"/>
      <c r="J184" s="360"/>
      <c r="K184" s="360"/>
      <c r="L184" s="360"/>
      <c r="M184" s="360"/>
      <c r="N184" s="360"/>
      <c r="O184" s="360"/>
      <c r="P184" s="360"/>
    </row>
    <row r="185" spans="1:16" x14ac:dyDescent="0.25">
      <c r="A185" s="360"/>
      <c r="B185" s="360"/>
      <c r="C185" s="373"/>
      <c r="D185" s="373"/>
      <c r="F185" s="374"/>
      <c r="G185" s="360"/>
      <c r="H185" s="373"/>
      <c r="I185" s="360"/>
      <c r="J185" s="360"/>
      <c r="K185" s="360"/>
      <c r="L185" s="360"/>
      <c r="M185" s="360"/>
      <c r="N185" s="360"/>
      <c r="O185" s="360"/>
      <c r="P185" s="360"/>
    </row>
    <row r="186" spans="1:16" x14ac:dyDescent="0.25">
      <c r="A186" s="360"/>
      <c r="B186" s="360"/>
      <c r="C186" s="373"/>
      <c r="D186" s="373"/>
      <c r="F186" s="374"/>
      <c r="G186" s="360"/>
      <c r="H186" s="373"/>
      <c r="I186" s="360"/>
      <c r="J186" s="360"/>
      <c r="K186" s="360"/>
      <c r="L186" s="360"/>
      <c r="M186" s="360"/>
      <c r="N186" s="360"/>
      <c r="O186" s="360"/>
      <c r="P186" s="360"/>
    </row>
    <row r="187" spans="1:16" x14ac:dyDescent="0.25">
      <c r="A187" s="360"/>
      <c r="B187" s="360"/>
      <c r="C187" s="373"/>
      <c r="D187" s="373"/>
      <c r="F187" s="374"/>
      <c r="G187" s="360"/>
      <c r="H187" s="373"/>
      <c r="I187" s="360"/>
      <c r="J187" s="360"/>
      <c r="K187" s="360"/>
      <c r="L187" s="360"/>
      <c r="M187" s="360"/>
      <c r="N187" s="360"/>
      <c r="O187" s="360"/>
      <c r="P187" s="360"/>
    </row>
    <row r="188" spans="1:16" x14ac:dyDescent="0.25">
      <c r="A188" s="360"/>
      <c r="B188" s="360"/>
      <c r="C188" s="373"/>
      <c r="D188" s="373"/>
      <c r="F188" s="374"/>
      <c r="G188" s="360"/>
      <c r="H188" s="373"/>
      <c r="I188" s="360"/>
      <c r="J188" s="360"/>
      <c r="K188" s="360"/>
      <c r="L188" s="360"/>
      <c r="M188" s="360"/>
      <c r="N188" s="360"/>
      <c r="O188" s="360"/>
      <c r="P188" s="360"/>
    </row>
    <row r="189" spans="1:16" x14ac:dyDescent="0.25">
      <c r="A189" s="360"/>
      <c r="B189" s="360"/>
      <c r="C189" s="373"/>
      <c r="D189" s="373"/>
      <c r="F189" s="374"/>
      <c r="G189" s="360"/>
      <c r="H189" s="373"/>
      <c r="I189" s="360"/>
      <c r="J189" s="360"/>
      <c r="K189" s="360"/>
      <c r="L189" s="360"/>
      <c r="M189" s="360"/>
      <c r="N189" s="360"/>
      <c r="O189" s="360"/>
      <c r="P189" s="360"/>
    </row>
    <row r="190" spans="1:16" x14ac:dyDescent="0.25">
      <c r="A190" s="360"/>
      <c r="B190" s="360"/>
      <c r="C190" s="373"/>
      <c r="D190" s="373"/>
      <c r="F190" s="374"/>
      <c r="G190" s="360"/>
      <c r="H190" s="373"/>
      <c r="I190" s="360"/>
      <c r="J190" s="360"/>
      <c r="K190" s="360"/>
      <c r="L190" s="360"/>
      <c r="M190" s="360"/>
      <c r="N190" s="360"/>
      <c r="O190" s="360"/>
      <c r="P190" s="360"/>
    </row>
    <row r="191" spans="1:16" x14ac:dyDescent="0.25">
      <c r="A191" s="360"/>
      <c r="B191" s="360"/>
      <c r="C191" s="373"/>
      <c r="D191" s="373"/>
      <c r="F191" s="374"/>
      <c r="G191" s="360"/>
      <c r="H191" s="373"/>
      <c r="I191" s="360"/>
      <c r="J191" s="360"/>
      <c r="K191" s="360"/>
      <c r="L191" s="360"/>
      <c r="M191" s="360"/>
      <c r="N191" s="360"/>
      <c r="O191" s="360"/>
      <c r="P191" s="360"/>
    </row>
    <row r="192" spans="1:16" x14ac:dyDescent="0.25">
      <c r="A192" s="360"/>
      <c r="B192" s="360"/>
      <c r="C192" s="373"/>
      <c r="D192" s="373"/>
      <c r="F192" s="374"/>
      <c r="G192" s="360"/>
      <c r="H192" s="373"/>
      <c r="I192" s="360"/>
      <c r="J192" s="360"/>
      <c r="K192" s="360"/>
      <c r="L192" s="360"/>
      <c r="M192" s="360"/>
      <c r="N192" s="360"/>
      <c r="O192" s="360"/>
      <c r="P192" s="360"/>
    </row>
    <row r="193" spans="1:16" x14ac:dyDescent="0.25">
      <c r="A193" s="360"/>
      <c r="B193" s="360"/>
      <c r="C193" s="373"/>
      <c r="D193" s="373"/>
      <c r="F193" s="374"/>
      <c r="G193" s="360"/>
      <c r="H193" s="373"/>
      <c r="I193" s="360"/>
      <c r="J193" s="360"/>
      <c r="K193" s="360"/>
      <c r="L193" s="360"/>
      <c r="M193" s="360"/>
      <c r="N193" s="360"/>
      <c r="O193" s="360"/>
      <c r="P193" s="360"/>
    </row>
    <row r="194" spans="1:16" x14ac:dyDescent="0.25">
      <c r="A194" s="360"/>
      <c r="B194" s="360"/>
      <c r="C194" s="373"/>
      <c r="D194" s="373"/>
      <c r="F194" s="374"/>
      <c r="G194" s="360"/>
      <c r="H194" s="373"/>
      <c r="I194" s="360"/>
      <c r="J194" s="360"/>
      <c r="K194" s="360"/>
      <c r="L194" s="360"/>
      <c r="M194" s="360"/>
      <c r="N194" s="360"/>
      <c r="O194" s="360"/>
      <c r="P194" s="360"/>
    </row>
    <row r="195" spans="1:16" x14ac:dyDescent="0.25">
      <c r="A195" s="360"/>
      <c r="B195" s="360"/>
      <c r="C195" s="373"/>
      <c r="D195" s="373"/>
      <c r="F195" s="374"/>
      <c r="G195" s="360"/>
      <c r="H195" s="373"/>
      <c r="I195" s="360"/>
      <c r="J195" s="360"/>
      <c r="K195" s="360"/>
      <c r="L195" s="360"/>
      <c r="M195" s="360"/>
      <c r="N195" s="360"/>
      <c r="O195" s="360"/>
      <c r="P195" s="360"/>
    </row>
    <row r="196" spans="1:16" x14ac:dyDescent="0.25">
      <c r="A196" s="360"/>
      <c r="B196" s="360"/>
      <c r="C196" s="373"/>
      <c r="D196" s="373"/>
      <c r="F196" s="374"/>
      <c r="G196" s="360"/>
      <c r="H196" s="373"/>
      <c r="I196" s="360"/>
      <c r="J196" s="360"/>
      <c r="K196" s="360"/>
      <c r="L196" s="360"/>
      <c r="M196" s="360"/>
      <c r="N196" s="360"/>
      <c r="O196" s="360"/>
      <c r="P196" s="360"/>
    </row>
    <row r="197" spans="1:16" x14ac:dyDescent="0.25">
      <c r="A197" s="360"/>
      <c r="B197" s="360"/>
      <c r="C197" s="373"/>
      <c r="D197" s="373"/>
      <c r="F197" s="374"/>
      <c r="G197" s="360"/>
      <c r="H197" s="373"/>
      <c r="I197" s="360"/>
      <c r="J197" s="360"/>
      <c r="K197" s="360"/>
      <c r="L197" s="360"/>
      <c r="M197" s="360"/>
      <c r="N197" s="360"/>
      <c r="O197" s="360"/>
      <c r="P197" s="360"/>
    </row>
    <row r="198" spans="1:16" x14ac:dyDescent="0.25">
      <c r="A198" s="360"/>
      <c r="B198" s="360"/>
      <c r="C198" s="373"/>
      <c r="D198" s="373"/>
      <c r="F198" s="374"/>
      <c r="G198" s="360"/>
      <c r="H198" s="373"/>
      <c r="I198" s="360"/>
      <c r="J198" s="360"/>
      <c r="K198" s="360"/>
      <c r="L198" s="360"/>
      <c r="M198" s="360"/>
      <c r="N198" s="360"/>
      <c r="O198" s="360"/>
      <c r="P198" s="360"/>
    </row>
    <row r="199" spans="1:16" x14ac:dyDescent="0.25">
      <c r="A199" s="360"/>
      <c r="B199" s="360"/>
      <c r="C199" s="373"/>
      <c r="D199" s="373"/>
      <c r="F199" s="374"/>
      <c r="G199" s="360"/>
      <c r="H199" s="373"/>
      <c r="I199" s="360"/>
      <c r="J199" s="360"/>
      <c r="K199" s="360"/>
      <c r="L199" s="360"/>
      <c r="M199" s="360"/>
      <c r="N199" s="360"/>
      <c r="O199" s="360"/>
      <c r="P199" s="360"/>
    </row>
    <row r="200" spans="1:16" x14ac:dyDescent="0.25">
      <c r="A200" s="360"/>
      <c r="B200" s="360"/>
      <c r="C200" s="373"/>
      <c r="D200" s="373"/>
      <c r="F200" s="374"/>
      <c r="G200" s="360"/>
      <c r="H200" s="373"/>
      <c r="I200" s="360"/>
      <c r="J200" s="360"/>
      <c r="K200" s="360"/>
      <c r="L200" s="360"/>
      <c r="M200" s="360"/>
      <c r="N200" s="360"/>
      <c r="O200" s="360"/>
      <c r="P200" s="360"/>
    </row>
    <row r="201" spans="1:16" x14ac:dyDescent="0.25">
      <c r="A201" s="360"/>
      <c r="B201" s="360"/>
      <c r="C201" s="373"/>
      <c r="D201" s="373"/>
      <c r="F201" s="374"/>
      <c r="G201" s="360"/>
      <c r="H201" s="373"/>
      <c r="I201" s="360"/>
      <c r="J201" s="360"/>
      <c r="K201" s="360"/>
      <c r="L201" s="360"/>
      <c r="M201" s="360"/>
      <c r="N201" s="360"/>
      <c r="O201" s="360"/>
      <c r="P201" s="360"/>
    </row>
    <row r="202" spans="1:16" x14ac:dyDescent="0.25">
      <c r="A202" s="360"/>
      <c r="B202" s="360"/>
      <c r="C202" s="373"/>
      <c r="D202" s="373"/>
      <c r="F202" s="374"/>
      <c r="G202" s="360"/>
      <c r="H202" s="373"/>
      <c r="I202" s="360"/>
      <c r="J202" s="360"/>
      <c r="K202" s="360"/>
      <c r="L202" s="360"/>
      <c r="M202" s="360"/>
      <c r="N202" s="360"/>
      <c r="O202" s="360"/>
      <c r="P202" s="360"/>
    </row>
    <row r="203" spans="1:16" x14ac:dyDescent="0.25">
      <c r="A203" s="360"/>
      <c r="B203" s="360"/>
      <c r="C203" s="373"/>
      <c r="D203" s="373"/>
      <c r="F203" s="374"/>
      <c r="G203" s="360"/>
      <c r="H203" s="373"/>
      <c r="I203" s="360"/>
      <c r="J203" s="360"/>
      <c r="K203" s="360"/>
      <c r="L203" s="360"/>
      <c r="M203" s="360"/>
      <c r="N203" s="360"/>
      <c r="O203" s="360"/>
      <c r="P203" s="360"/>
    </row>
    <row r="204" spans="1:16" x14ac:dyDescent="0.25">
      <c r="A204" s="360"/>
      <c r="B204" s="360"/>
      <c r="C204" s="373"/>
      <c r="D204" s="373"/>
      <c r="F204" s="374"/>
      <c r="G204" s="360"/>
      <c r="H204" s="373"/>
      <c r="I204" s="360"/>
      <c r="J204" s="360"/>
      <c r="K204" s="360"/>
      <c r="L204" s="360"/>
      <c r="M204" s="360"/>
      <c r="N204" s="360"/>
      <c r="O204" s="360"/>
      <c r="P204" s="360"/>
    </row>
    <row r="205" spans="1:16" x14ac:dyDescent="0.25">
      <c r="A205" s="360"/>
      <c r="B205" s="360"/>
      <c r="C205" s="373"/>
      <c r="D205" s="373"/>
      <c r="F205" s="374"/>
      <c r="G205" s="360"/>
      <c r="H205" s="373"/>
      <c r="I205" s="360"/>
      <c r="J205" s="360"/>
      <c r="K205" s="360"/>
      <c r="L205" s="360"/>
      <c r="M205" s="360"/>
      <c r="N205" s="360"/>
      <c r="O205" s="360"/>
      <c r="P205" s="360"/>
    </row>
    <row r="206" spans="1:16" x14ac:dyDescent="0.25">
      <c r="A206" s="360"/>
      <c r="B206" s="360"/>
      <c r="C206" s="373"/>
      <c r="D206" s="373"/>
      <c r="F206" s="374"/>
      <c r="G206" s="360"/>
      <c r="H206" s="373"/>
      <c r="I206" s="360"/>
      <c r="J206" s="360"/>
      <c r="K206" s="360"/>
      <c r="L206" s="360"/>
      <c r="M206" s="360"/>
      <c r="N206" s="360"/>
      <c r="O206" s="360"/>
      <c r="P206" s="360"/>
    </row>
    <row r="207" spans="1:16" x14ac:dyDescent="0.25">
      <c r="A207" s="360"/>
      <c r="B207" s="360"/>
      <c r="C207" s="373"/>
      <c r="D207" s="373"/>
      <c r="F207" s="374"/>
      <c r="G207" s="360"/>
      <c r="H207" s="373"/>
      <c r="I207" s="360"/>
      <c r="J207" s="360"/>
      <c r="K207" s="360"/>
      <c r="L207" s="360"/>
      <c r="M207" s="360"/>
      <c r="N207" s="360"/>
      <c r="O207" s="360"/>
      <c r="P207" s="360"/>
    </row>
    <row r="208" spans="1:16" x14ac:dyDescent="0.25">
      <c r="A208" s="360"/>
      <c r="B208" s="360"/>
      <c r="C208" s="373"/>
      <c r="D208" s="373"/>
      <c r="F208" s="374"/>
      <c r="G208" s="360"/>
      <c r="H208" s="373"/>
      <c r="I208" s="360"/>
      <c r="J208" s="360"/>
      <c r="K208" s="360"/>
      <c r="L208" s="360"/>
      <c r="M208" s="360"/>
      <c r="N208" s="360"/>
      <c r="O208" s="360"/>
      <c r="P208" s="360"/>
    </row>
    <row r="209" spans="1:16" x14ac:dyDescent="0.25">
      <c r="A209" s="360"/>
      <c r="B209" s="360"/>
      <c r="C209" s="373"/>
      <c r="D209" s="373"/>
      <c r="F209" s="374"/>
      <c r="G209" s="360"/>
      <c r="H209" s="373"/>
      <c r="I209" s="360"/>
      <c r="J209" s="360"/>
      <c r="K209" s="360"/>
      <c r="L209" s="360"/>
      <c r="M209" s="360"/>
      <c r="N209" s="360"/>
      <c r="O209" s="360"/>
      <c r="P209" s="360"/>
    </row>
    <row r="210" spans="1:16" x14ac:dyDescent="0.25">
      <c r="A210" s="360"/>
      <c r="B210" s="360"/>
      <c r="C210" s="373"/>
      <c r="D210" s="373"/>
      <c r="F210" s="374"/>
      <c r="G210" s="360"/>
      <c r="H210" s="373"/>
      <c r="I210" s="360"/>
      <c r="J210" s="360"/>
      <c r="K210" s="360"/>
      <c r="L210" s="360"/>
      <c r="M210" s="360"/>
      <c r="N210" s="360"/>
      <c r="O210" s="360"/>
      <c r="P210" s="360"/>
    </row>
    <row r="211" spans="1:16" x14ac:dyDescent="0.25">
      <c r="A211" s="360"/>
      <c r="B211" s="360"/>
      <c r="C211" s="373"/>
      <c r="D211" s="373"/>
      <c r="F211" s="374"/>
      <c r="G211" s="360"/>
      <c r="H211" s="373"/>
      <c r="I211" s="360"/>
      <c r="J211" s="360"/>
      <c r="K211" s="360"/>
      <c r="L211" s="360"/>
      <c r="M211" s="360"/>
      <c r="N211" s="360"/>
      <c r="O211" s="360"/>
      <c r="P211" s="360"/>
    </row>
    <row r="212" spans="1:16" x14ac:dyDescent="0.25">
      <c r="A212" s="360"/>
      <c r="B212" s="360"/>
      <c r="C212" s="373"/>
      <c r="D212" s="373"/>
      <c r="F212" s="374"/>
      <c r="G212" s="360"/>
      <c r="H212" s="373"/>
      <c r="I212" s="360"/>
      <c r="J212" s="360"/>
      <c r="K212" s="360"/>
      <c r="L212" s="360"/>
      <c r="M212" s="360"/>
      <c r="N212" s="360"/>
      <c r="O212" s="360"/>
      <c r="P212" s="360"/>
    </row>
    <row r="213" spans="1:16" x14ac:dyDescent="0.25">
      <c r="A213" s="360"/>
      <c r="B213" s="360"/>
      <c r="C213" s="373"/>
      <c r="D213" s="373"/>
      <c r="F213" s="374"/>
      <c r="G213" s="360"/>
      <c r="H213" s="373"/>
      <c r="I213" s="360"/>
      <c r="J213" s="360"/>
      <c r="K213" s="360"/>
      <c r="L213" s="360"/>
      <c r="M213" s="360"/>
      <c r="N213" s="360"/>
      <c r="O213" s="360"/>
      <c r="P213" s="360"/>
    </row>
    <row r="214" spans="1:16" x14ac:dyDescent="0.25">
      <c r="A214" s="360"/>
      <c r="B214" s="360"/>
      <c r="C214" s="373"/>
      <c r="D214" s="373"/>
      <c r="F214" s="374"/>
      <c r="G214" s="360"/>
      <c r="H214" s="373"/>
      <c r="I214" s="360"/>
      <c r="J214" s="360"/>
      <c r="K214" s="360"/>
      <c r="L214" s="360"/>
      <c r="M214" s="360"/>
      <c r="N214" s="360"/>
      <c r="O214" s="360"/>
      <c r="P214" s="360"/>
    </row>
    <row r="215" spans="1:16" x14ac:dyDescent="0.25">
      <c r="A215" s="360"/>
      <c r="B215" s="360"/>
      <c r="C215" s="373"/>
      <c r="D215" s="373"/>
      <c r="F215" s="374"/>
      <c r="G215" s="360"/>
      <c r="H215" s="373"/>
      <c r="I215" s="360"/>
      <c r="J215" s="360"/>
      <c r="K215" s="360"/>
      <c r="L215" s="360"/>
      <c r="M215" s="360"/>
      <c r="N215" s="360"/>
      <c r="O215" s="360"/>
      <c r="P215" s="360"/>
    </row>
    <row r="216" spans="1:16" x14ac:dyDescent="0.25">
      <c r="A216" s="360"/>
      <c r="B216" s="360"/>
      <c r="C216" s="373"/>
      <c r="D216" s="373"/>
      <c r="F216" s="374"/>
      <c r="G216" s="360"/>
      <c r="H216" s="373"/>
      <c r="I216" s="360"/>
      <c r="J216" s="360"/>
      <c r="K216" s="360"/>
      <c r="L216" s="360"/>
      <c r="M216" s="360"/>
      <c r="N216" s="360"/>
      <c r="O216" s="360"/>
      <c r="P216" s="360"/>
    </row>
    <row r="217" spans="1:16" x14ac:dyDescent="0.25">
      <c r="A217" s="360"/>
      <c r="B217" s="360"/>
      <c r="C217" s="373"/>
      <c r="D217" s="373"/>
      <c r="F217" s="374"/>
      <c r="G217" s="360"/>
      <c r="H217" s="373"/>
      <c r="I217" s="360"/>
      <c r="J217" s="360"/>
      <c r="K217" s="360"/>
      <c r="L217" s="360"/>
      <c r="M217" s="360"/>
      <c r="N217" s="360"/>
      <c r="O217" s="360"/>
      <c r="P217" s="360"/>
    </row>
    <row r="218" spans="1:16" x14ac:dyDescent="0.25">
      <c r="A218" s="360"/>
      <c r="B218" s="360"/>
      <c r="C218" s="373"/>
      <c r="D218" s="373"/>
      <c r="F218" s="374"/>
      <c r="G218" s="360"/>
      <c r="H218" s="373"/>
      <c r="I218" s="360"/>
      <c r="J218" s="360"/>
      <c r="K218" s="360"/>
      <c r="L218" s="360"/>
      <c r="M218" s="360"/>
      <c r="N218" s="360"/>
      <c r="O218" s="360"/>
      <c r="P218" s="360"/>
    </row>
    <row r="219" spans="1:16" x14ac:dyDescent="0.25">
      <c r="A219" s="360"/>
      <c r="B219" s="360"/>
      <c r="C219" s="373"/>
      <c r="D219" s="373"/>
      <c r="F219" s="374"/>
      <c r="G219" s="360"/>
      <c r="H219" s="373"/>
      <c r="I219" s="360"/>
      <c r="J219" s="360"/>
      <c r="K219" s="360"/>
      <c r="L219" s="360"/>
      <c r="M219" s="360"/>
      <c r="N219" s="360"/>
      <c r="O219" s="360"/>
      <c r="P219" s="360"/>
    </row>
    <row r="220" spans="1:16" x14ac:dyDescent="0.25">
      <c r="A220" s="360"/>
      <c r="B220" s="360"/>
      <c r="C220" s="373"/>
      <c r="D220" s="373"/>
      <c r="F220" s="374"/>
      <c r="G220" s="360"/>
      <c r="H220" s="373"/>
      <c r="I220" s="360"/>
      <c r="J220" s="360"/>
      <c r="K220" s="360"/>
      <c r="L220" s="360"/>
      <c r="M220" s="360"/>
      <c r="N220" s="360"/>
      <c r="O220" s="360"/>
      <c r="P220" s="360"/>
    </row>
    <row r="221" spans="1:16" x14ac:dyDescent="0.25">
      <c r="A221" s="360"/>
      <c r="B221" s="360"/>
      <c r="C221" s="373"/>
      <c r="D221" s="373"/>
      <c r="F221" s="374"/>
      <c r="G221" s="360"/>
      <c r="H221" s="373"/>
      <c r="I221" s="360"/>
      <c r="J221" s="360"/>
      <c r="K221" s="360"/>
      <c r="L221" s="360"/>
      <c r="M221" s="360"/>
      <c r="N221" s="360"/>
      <c r="O221" s="360"/>
      <c r="P221" s="360"/>
    </row>
    <row r="222" spans="1:16" x14ac:dyDescent="0.25">
      <c r="A222" s="360"/>
      <c r="B222" s="360"/>
      <c r="C222" s="373"/>
      <c r="D222" s="373"/>
      <c r="F222" s="374"/>
      <c r="G222" s="360"/>
      <c r="H222" s="373"/>
      <c r="I222" s="360"/>
      <c r="J222" s="360"/>
      <c r="K222" s="360"/>
      <c r="L222" s="360"/>
      <c r="M222" s="360"/>
      <c r="N222" s="360"/>
      <c r="O222" s="360"/>
      <c r="P222" s="360"/>
    </row>
    <row r="223" spans="1:16" x14ac:dyDescent="0.25">
      <c r="A223" s="360"/>
      <c r="B223" s="360"/>
      <c r="C223" s="373"/>
      <c r="D223" s="373"/>
      <c r="F223" s="374"/>
      <c r="G223" s="360"/>
      <c r="H223" s="373"/>
      <c r="I223" s="360"/>
      <c r="J223" s="360"/>
      <c r="K223" s="360"/>
      <c r="L223" s="360"/>
      <c r="M223" s="360"/>
      <c r="N223" s="360"/>
      <c r="O223" s="360"/>
      <c r="P223" s="360"/>
    </row>
    <row r="224" spans="1:16" x14ac:dyDescent="0.25">
      <c r="A224" s="360"/>
      <c r="B224" s="360"/>
      <c r="C224" s="373"/>
      <c r="D224" s="373"/>
      <c r="F224" s="374"/>
      <c r="G224" s="360"/>
      <c r="H224" s="373"/>
      <c r="I224" s="360"/>
      <c r="J224" s="360"/>
      <c r="K224" s="360"/>
      <c r="L224" s="360"/>
      <c r="M224" s="360"/>
      <c r="N224" s="360"/>
      <c r="O224" s="360"/>
      <c r="P224" s="360"/>
    </row>
    <row r="225" spans="1:16" x14ac:dyDescent="0.25">
      <c r="A225" s="360"/>
      <c r="B225" s="360"/>
      <c r="C225" s="373"/>
      <c r="D225" s="373"/>
      <c r="F225" s="374"/>
      <c r="G225" s="360"/>
      <c r="H225" s="373"/>
      <c r="I225" s="360"/>
      <c r="J225" s="360"/>
      <c r="K225" s="360"/>
      <c r="L225" s="360"/>
      <c r="M225" s="360"/>
      <c r="N225" s="360"/>
      <c r="O225" s="360"/>
      <c r="P225" s="360"/>
    </row>
    <row r="226" spans="1:16" x14ac:dyDescent="0.25">
      <c r="A226" s="360"/>
      <c r="B226" s="360"/>
      <c r="C226" s="373"/>
      <c r="D226" s="373"/>
      <c r="F226" s="374"/>
      <c r="G226" s="360"/>
      <c r="H226" s="373"/>
      <c r="I226" s="360"/>
      <c r="J226" s="360"/>
      <c r="K226" s="360"/>
      <c r="L226" s="360"/>
      <c r="M226" s="360"/>
      <c r="N226" s="360"/>
      <c r="O226" s="360"/>
      <c r="P226" s="360"/>
    </row>
    <row r="227" spans="1:16" x14ac:dyDescent="0.25">
      <c r="A227" s="360"/>
      <c r="B227" s="360"/>
      <c r="C227" s="373"/>
      <c r="D227" s="373"/>
      <c r="F227" s="374"/>
      <c r="G227" s="360"/>
      <c r="H227" s="373"/>
      <c r="I227" s="360"/>
      <c r="J227" s="360"/>
      <c r="K227" s="360"/>
      <c r="L227" s="360"/>
      <c r="M227" s="360"/>
      <c r="N227" s="360"/>
      <c r="O227" s="360"/>
      <c r="P227" s="360"/>
    </row>
    <row r="228" spans="1:16" x14ac:dyDescent="0.25">
      <c r="A228" s="360"/>
      <c r="B228" s="360"/>
      <c r="C228" s="373"/>
      <c r="D228" s="373"/>
      <c r="F228" s="374"/>
      <c r="G228" s="360"/>
      <c r="H228" s="373"/>
      <c r="I228" s="360"/>
      <c r="J228" s="360"/>
      <c r="K228" s="360"/>
      <c r="L228" s="360"/>
      <c r="M228" s="360"/>
      <c r="N228" s="360"/>
      <c r="O228" s="360"/>
      <c r="P228" s="360"/>
    </row>
    <row r="229" spans="1:16" x14ac:dyDescent="0.25">
      <c r="A229" s="360"/>
      <c r="B229" s="360"/>
      <c r="C229" s="373"/>
      <c r="D229" s="373"/>
      <c r="F229" s="374"/>
      <c r="G229" s="360"/>
      <c r="H229" s="373"/>
      <c r="I229" s="360"/>
      <c r="J229" s="360"/>
      <c r="K229" s="360"/>
      <c r="L229" s="360"/>
      <c r="M229" s="360"/>
      <c r="N229" s="360"/>
      <c r="O229" s="360"/>
      <c r="P229" s="360"/>
    </row>
    <row r="230" spans="1:16" x14ac:dyDescent="0.25">
      <c r="A230" s="360"/>
      <c r="B230" s="360"/>
      <c r="C230" s="373"/>
      <c r="D230" s="373"/>
      <c r="F230" s="374"/>
      <c r="G230" s="360"/>
      <c r="H230" s="373"/>
      <c r="I230" s="360"/>
      <c r="J230" s="360"/>
      <c r="K230" s="360"/>
      <c r="L230" s="360"/>
      <c r="M230" s="360"/>
      <c r="N230" s="360"/>
      <c r="O230" s="360"/>
      <c r="P230" s="360"/>
    </row>
    <row r="231" spans="1:16" x14ac:dyDescent="0.25">
      <c r="A231" s="360"/>
      <c r="B231" s="360"/>
      <c r="C231" s="373"/>
      <c r="D231" s="373"/>
      <c r="F231" s="374"/>
      <c r="G231" s="360"/>
      <c r="H231" s="373"/>
      <c r="I231" s="360"/>
      <c r="J231" s="360"/>
      <c r="K231" s="360"/>
      <c r="L231" s="360"/>
      <c r="M231" s="360"/>
      <c r="N231" s="360"/>
      <c r="O231" s="360"/>
      <c r="P231" s="360"/>
    </row>
    <row r="232" spans="1:16" x14ac:dyDescent="0.25">
      <c r="A232" s="360"/>
      <c r="B232" s="360"/>
      <c r="C232" s="373"/>
      <c r="D232" s="373"/>
      <c r="F232" s="374"/>
      <c r="G232" s="360"/>
      <c r="H232" s="373"/>
      <c r="I232" s="360"/>
      <c r="J232" s="360"/>
      <c r="K232" s="360"/>
      <c r="L232" s="360"/>
      <c r="M232" s="360"/>
      <c r="N232" s="360"/>
      <c r="O232" s="360"/>
      <c r="P232" s="360"/>
    </row>
    <row r="233" spans="1:16" x14ac:dyDescent="0.25">
      <c r="A233" s="360"/>
      <c r="B233" s="360"/>
      <c r="C233" s="373"/>
      <c r="D233" s="373"/>
      <c r="F233" s="374"/>
      <c r="G233" s="360"/>
      <c r="H233" s="373"/>
      <c r="I233" s="360"/>
      <c r="J233" s="360"/>
      <c r="K233" s="360"/>
      <c r="L233" s="360"/>
      <c r="M233" s="360"/>
      <c r="N233" s="360"/>
      <c r="O233" s="360"/>
      <c r="P233" s="360"/>
    </row>
    <row r="234" spans="1:16" x14ac:dyDescent="0.25">
      <c r="A234" s="360"/>
      <c r="B234" s="360"/>
      <c r="C234" s="373"/>
      <c r="D234" s="373"/>
      <c r="F234" s="374"/>
      <c r="G234" s="360"/>
      <c r="H234" s="373"/>
      <c r="I234" s="360"/>
      <c r="J234" s="360"/>
      <c r="K234" s="360"/>
      <c r="L234" s="360"/>
      <c r="M234" s="360"/>
      <c r="N234" s="360"/>
      <c r="O234" s="360"/>
      <c r="P234" s="360"/>
    </row>
    <row r="235" spans="1:16" x14ac:dyDescent="0.25">
      <c r="A235" s="360"/>
      <c r="B235" s="360"/>
      <c r="C235" s="373"/>
      <c r="D235" s="373"/>
      <c r="F235" s="374"/>
      <c r="G235" s="360"/>
      <c r="H235" s="373"/>
      <c r="I235" s="360"/>
      <c r="J235" s="360"/>
      <c r="K235" s="360"/>
      <c r="L235" s="360"/>
      <c r="M235" s="360"/>
      <c r="N235" s="360"/>
      <c r="O235" s="360"/>
      <c r="P235" s="360"/>
    </row>
    <row r="236" spans="1:16" x14ac:dyDescent="0.25">
      <c r="A236" s="360"/>
      <c r="B236" s="360"/>
      <c r="C236" s="373"/>
      <c r="D236" s="373"/>
      <c r="F236" s="374"/>
      <c r="G236" s="360"/>
      <c r="H236" s="373"/>
      <c r="I236" s="360"/>
      <c r="J236" s="360"/>
      <c r="K236" s="360"/>
      <c r="L236" s="360"/>
      <c r="M236" s="360"/>
      <c r="N236" s="360"/>
      <c r="O236" s="360"/>
      <c r="P236" s="360"/>
    </row>
    <row r="237" spans="1:16" x14ac:dyDescent="0.25">
      <c r="A237" s="360"/>
      <c r="B237" s="360"/>
      <c r="C237" s="373"/>
      <c r="D237" s="373"/>
      <c r="F237" s="374"/>
      <c r="G237" s="360"/>
      <c r="H237" s="373"/>
      <c r="I237" s="360"/>
      <c r="J237" s="360"/>
      <c r="K237" s="360"/>
      <c r="L237" s="360"/>
      <c r="M237" s="360"/>
      <c r="N237" s="360"/>
      <c r="O237" s="360"/>
      <c r="P237" s="360"/>
    </row>
    <row r="238" spans="1:16" x14ac:dyDescent="0.25">
      <c r="A238" s="360"/>
      <c r="B238" s="360"/>
      <c r="C238" s="373"/>
      <c r="D238" s="373"/>
      <c r="F238" s="374"/>
      <c r="G238" s="360"/>
      <c r="H238" s="373"/>
      <c r="I238" s="360"/>
      <c r="J238" s="360"/>
      <c r="K238" s="360"/>
      <c r="L238" s="360"/>
      <c r="M238" s="360"/>
      <c r="N238" s="360"/>
      <c r="O238" s="360"/>
      <c r="P238" s="360"/>
    </row>
    <row r="239" spans="1:16" x14ac:dyDescent="0.25">
      <c r="A239" s="360"/>
      <c r="B239" s="360"/>
      <c r="C239" s="373"/>
      <c r="D239" s="373"/>
      <c r="F239" s="374"/>
      <c r="G239" s="360"/>
      <c r="H239" s="373"/>
      <c r="I239" s="360"/>
      <c r="J239" s="360"/>
      <c r="K239" s="360"/>
      <c r="L239" s="360"/>
      <c r="M239" s="360"/>
      <c r="N239" s="360"/>
      <c r="O239" s="360"/>
      <c r="P239" s="360"/>
    </row>
    <row r="240" spans="1:16" x14ac:dyDescent="0.25">
      <c r="A240" s="360"/>
      <c r="B240" s="360"/>
      <c r="C240" s="373"/>
      <c r="D240" s="373"/>
      <c r="F240" s="374"/>
      <c r="G240" s="360"/>
      <c r="H240" s="373"/>
      <c r="I240" s="360"/>
      <c r="J240" s="360"/>
      <c r="K240" s="360"/>
      <c r="L240" s="360"/>
      <c r="M240" s="360"/>
      <c r="N240" s="360"/>
      <c r="O240" s="360"/>
      <c r="P240" s="360"/>
    </row>
    <row r="241" spans="1:16" x14ac:dyDescent="0.25">
      <c r="A241" s="360"/>
      <c r="B241" s="360"/>
      <c r="C241" s="373"/>
      <c r="D241" s="373"/>
      <c r="F241" s="374"/>
      <c r="G241" s="360"/>
      <c r="H241" s="373"/>
      <c r="I241" s="360"/>
      <c r="J241" s="360"/>
      <c r="K241" s="360"/>
      <c r="L241" s="360"/>
      <c r="M241" s="360"/>
      <c r="N241" s="360"/>
      <c r="O241" s="360"/>
      <c r="P241" s="360"/>
    </row>
    <row r="242" spans="1:16" x14ac:dyDescent="0.25">
      <c r="A242" s="360"/>
      <c r="B242" s="360"/>
      <c r="C242" s="373"/>
      <c r="D242" s="373"/>
      <c r="F242" s="374"/>
      <c r="G242" s="360"/>
      <c r="H242" s="373"/>
      <c r="I242" s="360"/>
      <c r="J242" s="360"/>
      <c r="K242" s="360"/>
      <c r="L242" s="360"/>
      <c r="M242" s="360"/>
      <c r="N242" s="360"/>
      <c r="O242" s="360"/>
      <c r="P242" s="360"/>
    </row>
    <row r="243" spans="1:16" x14ac:dyDescent="0.25">
      <c r="A243" s="360"/>
      <c r="B243" s="360"/>
      <c r="C243" s="373"/>
      <c r="D243" s="373"/>
      <c r="F243" s="374"/>
      <c r="G243" s="360"/>
      <c r="H243" s="373"/>
      <c r="I243" s="360"/>
      <c r="J243" s="360"/>
      <c r="K243" s="360"/>
      <c r="L243" s="360"/>
      <c r="M243" s="360"/>
      <c r="N243" s="360"/>
      <c r="O243" s="360"/>
      <c r="P243" s="360"/>
    </row>
  </sheetData>
  <mergeCells count="25">
    <mergeCell ref="C7:G7"/>
    <mergeCell ref="A1:O1"/>
    <mergeCell ref="A2:O2"/>
    <mergeCell ref="C4:G4"/>
    <mergeCell ref="C5:G5"/>
    <mergeCell ref="C6:G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A38:B38"/>
    <mergeCell ref="D38:F38"/>
    <mergeCell ref="H38:J38"/>
    <mergeCell ref="M38:O38"/>
    <mergeCell ref="A39:B39"/>
    <mergeCell ref="D39:F39"/>
    <mergeCell ref="H39:J39"/>
    <mergeCell ref="M39:O39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44"/>
  <sheetViews>
    <sheetView view="pageLayout" zoomScale="85" zoomScaleNormal="100" zoomScalePageLayoutView="85" workbookViewId="0">
      <selection activeCell="J29" sqref="J29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28515625" style="7" customWidth="1"/>
    <col min="6" max="6" width="9" style="65" customWidth="1"/>
    <col min="7" max="7" width="11.85546875" style="7" customWidth="1"/>
    <col min="8" max="8" width="6.7109375" style="7" customWidth="1"/>
    <col min="9" max="9" width="11.28515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6" s="5" customFormat="1" ht="15.75" x14ac:dyDescent="0.25">
      <c r="A1" s="558" t="s">
        <v>26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333"/>
    </row>
    <row r="2" spans="1:16" s="5" customFormat="1" ht="15.75" x14ac:dyDescent="0.25">
      <c r="A2" s="558" t="s">
        <v>448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333"/>
    </row>
    <row r="3" spans="1:16" s="5" customFormat="1" x14ac:dyDescent="0.25">
      <c r="A3" s="333"/>
      <c r="B3" s="333"/>
      <c r="C3" s="334"/>
      <c r="D3" s="334"/>
      <c r="E3" s="333"/>
      <c r="F3" s="335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s="5" customFormat="1" x14ac:dyDescent="0.25">
      <c r="A4" s="333" t="s">
        <v>0</v>
      </c>
      <c r="B4" s="333"/>
      <c r="C4" s="559" t="s">
        <v>1</v>
      </c>
      <c r="D4" s="559"/>
      <c r="E4" s="559"/>
      <c r="F4" s="530"/>
      <c r="G4" s="530"/>
      <c r="H4" s="530"/>
      <c r="I4" s="530"/>
      <c r="J4" s="333"/>
      <c r="K4" s="333"/>
      <c r="L4" s="333"/>
      <c r="M4" s="333"/>
      <c r="N4" s="333"/>
      <c r="O4" s="333"/>
      <c r="P4" s="333"/>
    </row>
    <row r="5" spans="1:16" s="5" customFormat="1" x14ac:dyDescent="0.25">
      <c r="A5" s="333" t="s">
        <v>15</v>
      </c>
      <c r="B5" s="333"/>
      <c r="C5" s="557"/>
      <c r="D5" s="557"/>
      <c r="E5" s="557"/>
      <c r="F5" s="335"/>
      <c r="G5" s="334"/>
      <c r="H5" s="334"/>
      <c r="I5" s="334"/>
      <c r="J5" s="333"/>
      <c r="K5" s="333"/>
      <c r="L5" s="333"/>
      <c r="M5" s="333"/>
      <c r="N5" s="333"/>
      <c r="O5" s="333"/>
      <c r="P5" s="333"/>
    </row>
    <row r="6" spans="1:16" s="5" customFormat="1" x14ac:dyDescent="0.25">
      <c r="A6" s="333" t="s">
        <v>16</v>
      </c>
      <c r="B6" s="333"/>
      <c r="C6" s="557" t="s">
        <v>191</v>
      </c>
      <c r="D6" s="557"/>
      <c r="E6" s="557"/>
      <c r="F6" s="335"/>
      <c r="G6" s="334"/>
      <c r="H6" s="334"/>
      <c r="I6" s="334"/>
      <c r="J6" s="333"/>
      <c r="K6" s="333"/>
      <c r="L6" s="333"/>
      <c r="M6" s="333"/>
      <c r="N6" s="333"/>
      <c r="O6" s="333"/>
      <c r="P6" s="333"/>
    </row>
    <row r="7" spans="1:16" s="5" customFormat="1" x14ac:dyDescent="0.25">
      <c r="A7" s="333" t="s">
        <v>17</v>
      </c>
      <c r="B7" s="333"/>
      <c r="C7" s="559"/>
      <c r="D7" s="559"/>
      <c r="E7" s="559"/>
      <c r="F7" s="335"/>
      <c r="G7" s="334"/>
      <c r="H7" s="334"/>
      <c r="I7" s="334"/>
      <c r="J7" s="333"/>
      <c r="K7" s="333"/>
      <c r="L7" s="333"/>
      <c r="M7" s="333"/>
      <c r="N7" s="333"/>
      <c r="O7" s="333"/>
      <c r="P7" s="333"/>
    </row>
    <row r="8" spans="1:16" s="5" customFormat="1" ht="13.5" thickBot="1" x14ac:dyDescent="0.3">
      <c r="A8" s="333"/>
      <c r="B8" s="333"/>
      <c r="C8" s="334"/>
      <c r="D8" s="334"/>
      <c r="E8" s="334"/>
      <c r="F8" s="335"/>
      <c r="G8" s="334"/>
      <c r="H8" s="334"/>
      <c r="I8" s="334"/>
      <c r="J8" s="333"/>
      <c r="K8" s="333"/>
      <c r="L8" s="333"/>
      <c r="M8" s="333"/>
      <c r="N8" s="333"/>
      <c r="O8" s="333"/>
      <c r="P8" s="333"/>
    </row>
    <row r="9" spans="1:16" s="5" customFormat="1" ht="13.5" customHeight="1" thickTop="1" x14ac:dyDescent="0.25">
      <c r="A9" s="532" t="s">
        <v>2</v>
      </c>
      <c r="B9" s="535" t="s">
        <v>18</v>
      </c>
      <c r="C9" s="538" t="s">
        <v>19</v>
      </c>
      <c r="D9" s="538"/>
      <c r="E9" s="539" t="s">
        <v>22</v>
      </c>
      <c r="F9" s="538"/>
      <c r="G9" s="540"/>
      <c r="H9" s="541" t="s">
        <v>23</v>
      </c>
      <c r="I9" s="541"/>
      <c r="J9" s="541"/>
      <c r="K9" s="541"/>
      <c r="L9" s="541"/>
      <c r="M9" s="541"/>
      <c r="N9" s="541"/>
      <c r="O9" s="542"/>
      <c r="P9" s="333"/>
    </row>
    <row r="10" spans="1:16" s="5" customFormat="1" x14ac:dyDescent="0.25">
      <c r="A10" s="533"/>
      <c r="B10" s="536"/>
      <c r="C10" s="336" t="s">
        <v>19</v>
      </c>
      <c r="D10" s="337" t="s">
        <v>21</v>
      </c>
      <c r="E10" s="543" t="s">
        <v>3</v>
      </c>
      <c r="F10" s="544"/>
      <c r="G10" s="547" t="s">
        <v>4</v>
      </c>
      <c r="H10" s="549">
        <v>1</v>
      </c>
      <c r="I10" s="549"/>
      <c r="J10" s="551">
        <v>2</v>
      </c>
      <c r="K10" s="552"/>
      <c r="L10" s="549">
        <v>3</v>
      </c>
      <c r="M10" s="549"/>
      <c r="N10" s="551">
        <v>4</v>
      </c>
      <c r="O10" s="555"/>
      <c r="P10" s="333"/>
    </row>
    <row r="11" spans="1:16" s="1" customFormat="1" ht="13.5" thickBot="1" x14ac:dyDescent="0.3">
      <c r="A11" s="534"/>
      <c r="B11" s="537"/>
      <c r="C11" s="338" t="s">
        <v>20</v>
      </c>
      <c r="D11" s="339"/>
      <c r="E11" s="545"/>
      <c r="F11" s="546"/>
      <c r="G11" s="548"/>
      <c r="H11" s="550"/>
      <c r="I11" s="550"/>
      <c r="J11" s="553"/>
      <c r="K11" s="554"/>
      <c r="L11" s="550"/>
      <c r="M11" s="550"/>
      <c r="N11" s="553"/>
      <c r="O11" s="556"/>
      <c r="P11" s="340"/>
    </row>
    <row r="12" spans="1:16" s="5" customFormat="1" x14ac:dyDescent="0.25">
      <c r="A12" s="341"/>
      <c r="B12" s="342"/>
      <c r="C12" s="183"/>
      <c r="D12" s="343"/>
      <c r="E12" s="344"/>
      <c r="F12" s="345"/>
      <c r="G12" s="346"/>
      <c r="H12" s="183"/>
      <c r="I12" s="347"/>
      <c r="J12" s="344"/>
      <c r="K12" s="348"/>
      <c r="L12" s="349"/>
      <c r="M12" s="350"/>
      <c r="N12" s="351"/>
      <c r="O12" s="352"/>
      <c r="P12" s="333"/>
    </row>
    <row r="13" spans="1:16" s="5" customFormat="1" x14ac:dyDescent="0.25">
      <c r="A13" s="341">
        <v>1</v>
      </c>
      <c r="B13" s="342" t="s">
        <v>148</v>
      </c>
      <c r="C13" s="183"/>
      <c r="D13" s="343">
        <v>10</v>
      </c>
      <c r="E13" s="428">
        <v>262.60000000000002</v>
      </c>
      <c r="F13" s="345" t="s">
        <v>29</v>
      </c>
      <c r="G13" s="387">
        <f>E13*D13</f>
        <v>2626</v>
      </c>
      <c r="H13" s="388">
        <v>10</v>
      </c>
      <c r="I13" s="389">
        <f>H13*E13</f>
        <v>2626</v>
      </c>
      <c r="J13" s="344"/>
      <c r="K13" s="391">
        <f>J13*E13</f>
        <v>0</v>
      </c>
      <c r="L13" s="349"/>
      <c r="M13" s="389">
        <f>L13*13</f>
        <v>0</v>
      </c>
      <c r="N13" s="351"/>
      <c r="O13" s="392">
        <f>N13*E13</f>
        <v>0</v>
      </c>
      <c r="P13" s="333"/>
    </row>
    <row r="14" spans="1:16" s="6" customFormat="1" x14ac:dyDescent="0.25">
      <c r="A14" s="341">
        <v>2</v>
      </c>
      <c r="B14" s="31" t="s">
        <v>193</v>
      </c>
      <c r="C14" s="27"/>
      <c r="D14" s="37">
        <v>1</v>
      </c>
      <c r="E14" s="228">
        <v>2724.8</v>
      </c>
      <c r="F14" s="355" t="s">
        <v>29</v>
      </c>
      <c r="G14" s="387">
        <f t="shared" ref="G14:G25" si="0">E14*D14</f>
        <v>2724.8</v>
      </c>
      <c r="H14" s="37">
        <v>1</v>
      </c>
      <c r="I14" s="389">
        <f t="shared" ref="I14:I25" si="1">H14*E14</f>
        <v>2724.8</v>
      </c>
      <c r="J14" s="45"/>
      <c r="K14" s="391">
        <f t="shared" ref="K14:K25" si="2">J14*E14</f>
        <v>0</v>
      </c>
      <c r="L14" s="357"/>
      <c r="M14" s="389">
        <f t="shared" ref="M14:M25" si="3">L14*13</f>
        <v>0</v>
      </c>
      <c r="N14" s="390"/>
      <c r="O14" s="392">
        <f t="shared" ref="O14:O25" si="4">N14*E14</f>
        <v>0</v>
      </c>
      <c r="P14" s="333"/>
    </row>
    <row r="15" spans="1:16" s="6" customFormat="1" x14ac:dyDescent="0.25">
      <c r="A15" s="341">
        <v>3</v>
      </c>
      <c r="B15" s="31" t="s">
        <v>56</v>
      </c>
      <c r="C15" s="27"/>
      <c r="D15" s="37">
        <v>1</v>
      </c>
      <c r="E15" s="225">
        <v>39208</v>
      </c>
      <c r="F15" s="355" t="s">
        <v>59</v>
      </c>
      <c r="G15" s="387">
        <f t="shared" si="0"/>
        <v>39208</v>
      </c>
      <c r="H15" s="37">
        <v>1</v>
      </c>
      <c r="I15" s="389">
        <f t="shared" si="1"/>
        <v>39208</v>
      </c>
      <c r="J15" s="45"/>
      <c r="K15" s="391">
        <f t="shared" si="2"/>
        <v>0</v>
      </c>
      <c r="L15" s="357"/>
      <c r="M15" s="389">
        <f t="shared" si="3"/>
        <v>0</v>
      </c>
      <c r="N15" s="45"/>
      <c r="O15" s="392">
        <f t="shared" si="4"/>
        <v>0</v>
      </c>
      <c r="P15" s="360"/>
    </row>
    <row r="16" spans="1:16" s="6" customFormat="1" x14ac:dyDescent="0.25">
      <c r="A16" s="341">
        <v>4</v>
      </c>
      <c r="B16" s="31" t="s">
        <v>30</v>
      </c>
      <c r="C16" s="27"/>
      <c r="D16" s="37">
        <v>1</v>
      </c>
      <c r="E16" s="225">
        <v>10000</v>
      </c>
      <c r="F16" s="355" t="s">
        <v>31</v>
      </c>
      <c r="G16" s="387">
        <f t="shared" si="0"/>
        <v>10000</v>
      </c>
      <c r="H16" s="37">
        <v>1</v>
      </c>
      <c r="I16" s="389">
        <f t="shared" si="1"/>
        <v>10000</v>
      </c>
      <c r="J16" s="45"/>
      <c r="K16" s="391">
        <f t="shared" si="2"/>
        <v>0</v>
      </c>
      <c r="L16" s="357"/>
      <c r="M16" s="389">
        <f t="shared" si="3"/>
        <v>0</v>
      </c>
      <c r="N16" s="45"/>
      <c r="O16" s="392">
        <f t="shared" si="4"/>
        <v>0</v>
      </c>
      <c r="P16" s="360"/>
    </row>
    <row r="17" spans="1:16" s="6" customFormat="1" x14ac:dyDescent="0.25">
      <c r="A17" s="341">
        <v>5</v>
      </c>
      <c r="B17" s="31" t="s">
        <v>109</v>
      </c>
      <c r="C17" s="27"/>
      <c r="D17" s="37">
        <v>1</v>
      </c>
      <c r="E17" s="225">
        <v>45754</v>
      </c>
      <c r="F17" s="355" t="s">
        <v>31</v>
      </c>
      <c r="G17" s="387">
        <f t="shared" si="0"/>
        <v>45754</v>
      </c>
      <c r="H17" s="37">
        <v>1</v>
      </c>
      <c r="I17" s="389">
        <f t="shared" si="1"/>
        <v>45754</v>
      </c>
      <c r="J17" s="45"/>
      <c r="K17" s="391">
        <f t="shared" si="2"/>
        <v>0</v>
      </c>
      <c r="L17" s="357"/>
      <c r="M17" s="389">
        <f t="shared" si="3"/>
        <v>0</v>
      </c>
      <c r="N17" s="45"/>
      <c r="O17" s="392">
        <f t="shared" si="4"/>
        <v>0</v>
      </c>
      <c r="P17" s="360"/>
    </row>
    <row r="18" spans="1:16" s="6" customFormat="1" x14ac:dyDescent="0.25">
      <c r="A18" s="341">
        <v>6</v>
      </c>
      <c r="B18" s="31" t="s">
        <v>194</v>
      </c>
      <c r="C18" s="27"/>
      <c r="D18" s="37">
        <v>1</v>
      </c>
      <c r="E18" s="224"/>
      <c r="F18" s="355" t="s">
        <v>31</v>
      </c>
      <c r="G18" s="387">
        <f t="shared" si="0"/>
        <v>0</v>
      </c>
      <c r="H18" s="37">
        <v>1</v>
      </c>
      <c r="I18" s="389">
        <f t="shared" si="1"/>
        <v>0</v>
      </c>
      <c r="J18" s="45"/>
      <c r="K18" s="391">
        <f t="shared" si="2"/>
        <v>0</v>
      </c>
      <c r="L18" s="357"/>
      <c r="M18" s="389">
        <f t="shared" si="3"/>
        <v>0</v>
      </c>
      <c r="N18" s="45"/>
      <c r="O18" s="392">
        <f t="shared" si="4"/>
        <v>0</v>
      </c>
      <c r="P18" s="360"/>
    </row>
    <row r="19" spans="1:16" s="6" customFormat="1" x14ac:dyDescent="0.25">
      <c r="A19" s="341">
        <v>7</v>
      </c>
      <c r="B19" s="31" t="s">
        <v>195</v>
      </c>
      <c r="C19" s="27"/>
      <c r="D19" s="37">
        <v>2</v>
      </c>
      <c r="E19" s="226"/>
      <c r="F19" s="355" t="s">
        <v>31</v>
      </c>
      <c r="G19" s="387">
        <f t="shared" si="0"/>
        <v>0</v>
      </c>
      <c r="H19" s="37">
        <v>2</v>
      </c>
      <c r="I19" s="389">
        <f t="shared" si="1"/>
        <v>0</v>
      </c>
      <c r="J19" s="45"/>
      <c r="K19" s="391">
        <f t="shared" si="2"/>
        <v>0</v>
      </c>
      <c r="L19" s="357"/>
      <c r="M19" s="389">
        <f t="shared" si="3"/>
        <v>0</v>
      </c>
      <c r="N19" s="45"/>
      <c r="O19" s="392">
        <f t="shared" si="4"/>
        <v>0</v>
      </c>
      <c r="P19" s="360"/>
    </row>
    <row r="20" spans="1:16" s="6" customFormat="1" x14ac:dyDescent="0.25">
      <c r="A20" s="341">
        <v>8</v>
      </c>
      <c r="B20" s="31" t="s">
        <v>50</v>
      </c>
      <c r="C20" s="27"/>
      <c r="D20" s="37">
        <v>1</v>
      </c>
      <c r="E20" s="225">
        <v>1006.3872</v>
      </c>
      <c r="F20" s="355" t="s">
        <v>31</v>
      </c>
      <c r="G20" s="387">
        <f t="shared" si="0"/>
        <v>1006.3872</v>
      </c>
      <c r="H20" s="37">
        <v>1</v>
      </c>
      <c r="I20" s="389">
        <f t="shared" si="1"/>
        <v>1006.3872</v>
      </c>
      <c r="J20" s="45"/>
      <c r="K20" s="391">
        <f t="shared" si="2"/>
        <v>0</v>
      </c>
      <c r="L20" s="357"/>
      <c r="M20" s="389">
        <f t="shared" si="3"/>
        <v>0</v>
      </c>
      <c r="N20" s="45"/>
      <c r="O20" s="392">
        <f t="shared" si="4"/>
        <v>0</v>
      </c>
      <c r="P20" s="360"/>
    </row>
    <row r="21" spans="1:16" s="6" customFormat="1" x14ac:dyDescent="0.25">
      <c r="A21" s="341">
        <v>9</v>
      </c>
      <c r="B21" s="31" t="s">
        <v>196</v>
      </c>
      <c r="C21" s="27"/>
      <c r="D21" s="37">
        <v>1</v>
      </c>
      <c r="E21" s="225">
        <v>5000</v>
      </c>
      <c r="F21" s="355" t="s">
        <v>29</v>
      </c>
      <c r="G21" s="387">
        <f t="shared" si="0"/>
        <v>5000</v>
      </c>
      <c r="H21" s="37">
        <v>1</v>
      </c>
      <c r="I21" s="389">
        <f t="shared" si="1"/>
        <v>5000</v>
      </c>
      <c r="J21" s="45"/>
      <c r="K21" s="391">
        <f t="shared" si="2"/>
        <v>0</v>
      </c>
      <c r="L21" s="357"/>
      <c r="M21" s="389">
        <f t="shared" si="3"/>
        <v>0</v>
      </c>
      <c r="N21" s="45"/>
      <c r="O21" s="392">
        <f t="shared" si="4"/>
        <v>0</v>
      </c>
      <c r="P21" s="360"/>
    </row>
    <row r="22" spans="1:16" s="6" customFormat="1" x14ac:dyDescent="0.25">
      <c r="A22" s="341">
        <v>10</v>
      </c>
      <c r="B22" s="31" t="s">
        <v>197</v>
      </c>
      <c r="C22" s="27"/>
      <c r="D22" s="37">
        <v>1</v>
      </c>
      <c r="E22" s="224"/>
      <c r="F22" s="355" t="s">
        <v>31</v>
      </c>
      <c r="G22" s="387">
        <f t="shared" si="0"/>
        <v>0</v>
      </c>
      <c r="H22" s="37">
        <v>1</v>
      </c>
      <c r="I22" s="389">
        <f t="shared" si="1"/>
        <v>0</v>
      </c>
      <c r="J22" s="45"/>
      <c r="K22" s="391">
        <f t="shared" si="2"/>
        <v>0</v>
      </c>
      <c r="L22" s="357"/>
      <c r="M22" s="389">
        <f t="shared" si="3"/>
        <v>0</v>
      </c>
      <c r="N22" s="45"/>
      <c r="O22" s="392">
        <f t="shared" si="4"/>
        <v>0</v>
      </c>
      <c r="P22" s="360"/>
    </row>
    <row r="23" spans="1:16" s="6" customFormat="1" x14ac:dyDescent="0.25">
      <c r="A23" s="341">
        <v>11</v>
      </c>
      <c r="B23" s="31" t="s">
        <v>198</v>
      </c>
      <c r="C23" s="27"/>
      <c r="D23" s="37">
        <v>1</v>
      </c>
      <c r="E23" s="224"/>
      <c r="F23" s="355" t="s">
        <v>31</v>
      </c>
      <c r="G23" s="387">
        <f t="shared" si="0"/>
        <v>0</v>
      </c>
      <c r="H23" s="37">
        <v>1</v>
      </c>
      <c r="I23" s="389">
        <f t="shared" si="1"/>
        <v>0</v>
      </c>
      <c r="J23" s="45"/>
      <c r="K23" s="391">
        <f t="shared" si="2"/>
        <v>0</v>
      </c>
      <c r="L23" s="357"/>
      <c r="M23" s="389">
        <f t="shared" si="3"/>
        <v>0</v>
      </c>
      <c r="N23" s="45"/>
      <c r="O23" s="392">
        <f t="shared" si="4"/>
        <v>0</v>
      </c>
      <c r="P23" s="360"/>
    </row>
    <row r="24" spans="1:16" s="6" customFormat="1" x14ac:dyDescent="0.25">
      <c r="A24" s="341">
        <v>12</v>
      </c>
      <c r="B24" s="31" t="s">
        <v>199</v>
      </c>
      <c r="C24" s="27"/>
      <c r="D24" s="37">
        <v>1</v>
      </c>
      <c r="E24" s="225">
        <v>13000</v>
      </c>
      <c r="F24" s="355" t="s">
        <v>59</v>
      </c>
      <c r="G24" s="387">
        <f t="shared" si="0"/>
        <v>13000</v>
      </c>
      <c r="H24" s="37">
        <v>1</v>
      </c>
      <c r="I24" s="389">
        <f t="shared" si="1"/>
        <v>13000</v>
      </c>
      <c r="J24" s="45"/>
      <c r="K24" s="391">
        <f t="shared" si="2"/>
        <v>0</v>
      </c>
      <c r="L24" s="357"/>
      <c r="M24" s="389">
        <f t="shared" si="3"/>
        <v>0</v>
      </c>
      <c r="N24" s="45"/>
      <c r="O24" s="392">
        <f t="shared" si="4"/>
        <v>0</v>
      </c>
      <c r="P24" s="360"/>
    </row>
    <row r="25" spans="1:16" s="6" customFormat="1" x14ac:dyDescent="0.25">
      <c r="A25" s="341">
        <v>13</v>
      </c>
      <c r="B25" s="31" t="s">
        <v>44</v>
      </c>
      <c r="C25" s="27"/>
      <c r="D25" s="37">
        <v>1</v>
      </c>
      <c r="E25" s="76"/>
      <c r="F25" s="355" t="s">
        <v>31</v>
      </c>
      <c r="G25" s="387">
        <f t="shared" si="0"/>
        <v>0</v>
      </c>
      <c r="H25" s="37">
        <v>1</v>
      </c>
      <c r="I25" s="389">
        <f t="shared" si="1"/>
        <v>0</v>
      </c>
      <c r="J25" s="45"/>
      <c r="K25" s="391">
        <f t="shared" si="2"/>
        <v>0</v>
      </c>
      <c r="L25" s="357"/>
      <c r="M25" s="389">
        <f t="shared" si="3"/>
        <v>0</v>
      </c>
      <c r="N25" s="45"/>
      <c r="O25" s="392">
        <f t="shared" si="4"/>
        <v>0</v>
      </c>
      <c r="P25" s="360"/>
    </row>
    <row r="26" spans="1:16" s="6" customFormat="1" x14ac:dyDescent="0.25">
      <c r="A26" s="353"/>
      <c r="B26" s="31"/>
      <c r="C26" s="27"/>
      <c r="D26" s="37"/>
      <c r="E26" s="45"/>
      <c r="F26" s="355"/>
      <c r="G26" s="361"/>
      <c r="H26" s="357"/>
      <c r="I26" s="358"/>
      <c r="J26" s="45"/>
      <c r="K26" s="356"/>
      <c r="L26" s="357"/>
      <c r="M26" s="358"/>
      <c r="N26" s="45"/>
      <c r="O26" s="359"/>
      <c r="P26" s="360"/>
    </row>
    <row r="27" spans="1:16" s="6" customFormat="1" x14ac:dyDescent="0.25">
      <c r="A27" s="353"/>
      <c r="B27" s="31"/>
      <c r="C27" s="27"/>
      <c r="D27" s="37"/>
      <c r="E27" s="45"/>
      <c r="F27" s="355"/>
      <c r="G27" s="361"/>
      <c r="H27" s="357"/>
      <c r="I27" s="358"/>
      <c r="J27" s="45"/>
      <c r="K27" s="356"/>
      <c r="L27" s="357"/>
      <c r="M27" s="358"/>
      <c r="N27" s="45"/>
      <c r="O27" s="359"/>
      <c r="P27" s="360"/>
    </row>
    <row r="28" spans="1:16" s="6" customFormat="1" x14ac:dyDescent="0.25">
      <c r="A28" s="353"/>
      <c r="B28" s="31"/>
      <c r="C28" s="27"/>
      <c r="D28" s="37"/>
      <c r="E28" s="45"/>
      <c r="F28" s="355"/>
      <c r="G28" s="361"/>
      <c r="H28" s="357"/>
      <c r="I28" s="358"/>
      <c r="J28" s="45"/>
      <c r="K28" s="356"/>
      <c r="L28" s="357"/>
      <c r="M28" s="358"/>
      <c r="N28" s="45"/>
      <c r="O28" s="359"/>
      <c r="P28" s="360"/>
    </row>
    <row r="29" spans="1:16" s="6" customFormat="1" x14ac:dyDescent="0.25">
      <c r="A29" s="353"/>
      <c r="B29" s="31"/>
      <c r="C29" s="27"/>
      <c r="D29" s="37"/>
      <c r="E29" s="45"/>
      <c r="F29" s="355"/>
      <c r="G29" s="361"/>
      <c r="H29" s="357"/>
      <c r="I29" s="358"/>
      <c r="J29" s="45"/>
      <c r="K29" s="356"/>
      <c r="L29" s="357"/>
      <c r="M29" s="358"/>
      <c r="N29" s="45"/>
      <c r="O29" s="359"/>
      <c r="P29" s="360"/>
    </row>
    <row r="30" spans="1:16" s="6" customFormat="1" x14ac:dyDescent="0.25">
      <c r="A30" s="353"/>
      <c r="B30" s="31"/>
      <c r="C30" s="27"/>
      <c r="D30" s="37"/>
      <c r="E30" s="45"/>
      <c r="F30" s="355"/>
      <c r="G30" s="361"/>
      <c r="H30" s="357"/>
      <c r="I30" s="358"/>
      <c r="J30" s="45"/>
      <c r="K30" s="356"/>
      <c r="L30" s="357"/>
      <c r="M30" s="358"/>
      <c r="N30" s="45"/>
      <c r="O30" s="359"/>
      <c r="P30" s="360"/>
    </row>
    <row r="31" spans="1:16" s="6" customFormat="1" x14ac:dyDescent="0.25">
      <c r="A31" s="353"/>
      <c r="B31" s="31"/>
      <c r="C31" s="27"/>
      <c r="D31" s="37"/>
      <c r="E31" s="45"/>
      <c r="F31" s="355"/>
      <c r="G31" s="361"/>
      <c r="H31" s="357"/>
      <c r="I31" s="358"/>
      <c r="J31" s="45"/>
      <c r="K31" s="356"/>
      <c r="L31" s="357"/>
      <c r="M31" s="358"/>
      <c r="N31" s="45"/>
      <c r="O31" s="359"/>
      <c r="P31" s="360"/>
    </row>
    <row r="32" spans="1:16" s="6" customFormat="1" ht="13.5" thickBot="1" x14ac:dyDescent="0.3">
      <c r="A32" s="385"/>
      <c r="B32" s="162"/>
      <c r="C32" s="163"/>
      <c r="D32" s="164"/>
      <c r="E32" s="165"/>
      <c r="F32" s="381"/>
      <c r="G32" s="386"/>
      <c r="H32" s="379"/>
      <c r="I32" s="380"/>
      <c r="J32" s="165"/>
      <c r="K32" s="378"/>
      <c r="L32" s="379"/>
      <c r="M32" s="380"/>
      <c r="N32" s="165"/>
      <c r="O32" s="393"/>
      <c r="P32" s="360"/>
    </row>
    <row r="33" spans="1:16" s="6" customFormat="1" ht="14.25" thickTop="1" thickBot="1" x14ac:dyDescent="0.3">
      <c r="A33" s="394"/>
      <c r="B33" s="395" t="s">
        <v>4</v>
      </c>
      <c r="C33" s="396"/>
      <c r="D33" s="397"/>
      <c r="E33" s="398"/>
      <c r="F33" s="399"/>
      <c r="G33" s="400">
        <f>SUM(G13:G32)</f>
        <v>119319.1872</v>
      </c>
      <c r="H33" s="401"/>
      <c r="I33" s="400">
        <f>SUM(I13:I32)</f>
        <v>119319.1872</v>
      </c>
      <c r="J33" s="402"/>
      <c r="K33" s="400">
        <f>SUM(K14:K32)</f>
        <v>0</v>
      </c>
      <c r="L33" s="401"/>
      <c r="M33" s="400">
        <f>SUM(M14:M32)</f>
        <v>0</v>
      </c>
      <c r="N33" s="402"/>
      <c r="O33" s="400">
        <f>SUM(O14:O32)</f>
        <v>0</v>
      </c>
      <c r="P33" s="360"/>
    </row>
    <row r="34" spans="1:16" s="6" customFormat="1" ht="13.5" thickTop="1" x14ac:dyDescent="0.25">
      <c r="A34" s="360" t="s">
        <v>5</v>
      </c>
      <c r="B34" s="333"/>
      <c r="C34" s="334"/>
      <c r="D34" s="333" t="s">
        <v>6</v>
      </c>
      <c r="E34" s="333"/>
      <c r="F34" s="335"/>
      <c r="G34" s="333"/>
      <c r="H34" s="333"/>
      <c r="I34" s="372"/>
      <c r="J34" s="333"/>
      <c r="K34" s="372"/>
      <c r="L34" s="360"/>
      <c r="M34" s="360" t="s">
        <v>7</v>
      </c>
      <c r="N34" s="333"/>
      <c r="O34" s="360"/>
      <c r="P34" s="360"/>
    </row>
    <row r="35" spans="1:16" s="8" customFormat="1" x14ac:dyDescent="0.25">
      <c r="A35" s="360"/>
      <c r="B35" s="360"/>
      <c r="C35" s="373"/>
      <c r="D35" s="360" t="s">
        <v>8</v>
      </c>
      <c r="E35" s="360"/>
      <c r="F35" s="374"/>
      <c r="G35" s="360"/>
      <c r="H35" s="360"/>
      <c r="I35" s="375"/>
      <c r="J35" s="360"/>
      <c r="K35" s="360"/>
      <c r="L35" s="360"/>
      <c r="M35" s="360"/>
      <c r="N35" s="360"/>
      <c r="O35" s="360"/>
      <c r="P35" s="360"/>
    </row>
    <row r="36" spans="1:16" x14ac:dyDescent="0.25">
      <c r="A36" s="360"/>
      <c r="B36" s="360"/>
      <c r="C36" s="373"/>
      <c r="D36" s="373"/>
      <c r="E36" s="360"/>
      <c r="F36" s="374"/>
      <c r="G36" s="360"/>
      <c r="H36" s="360"/>
      <c r="I36" s="375"/>
      <c r="J36" s="360"/>
      <c r="K36" s="360"/>
      <c r="L36" s="360"/>
      <c r="M36" s="360"/>
      <c r="N36" s="360"/>
      <c r="O36" s="360"/>
      <c r="P36" s="333"/>
    </row>
    <row r="37" spans="1:16" s="5" customFormat="1" x14ac:dyDescent="0.25">
      <c r="A37" s="360"/>
      <c r="B37" s="360"/>
      <c r="C37" s="373"/>
      <c r="D37" s="373"/>
      <c r="E37" s="360"/>
      <c r="F37" s="374"/>
      <c r="G37" s="360"/>
      <c r="H37" s="360"/>
      <c r="I37" s="375"/>
      <c r="J37" s="360"/>
      <c r="K37" s="360"/>
      <c r="L37" s="360"/>
      <c r="M37" s="360"/>
      <c r="N37" s="360"/>
      <c r="O37" s="360"/>
      <c r="P37" s="360"/>
    </row>
    <row r="38" spans="1:16" s="12" customFormat="1" x14ac:dyDescent="0.25">
      <c r="A38" s="530" t="s">
        <v>192</v>
      </c>
      <c r="B38" s="530"/>
      <c r="C38" s="334"/>
      <c r="D38" s="530" t="s">
        <v>9</v>
      </c>
      <c r="E38" s="530"/>
      <c r="F38" s="530"/>
      <c r="G38" s="333"/>
      <c r="H38" s="530" t="s">
        <v>10</v>
      </c>
      <c r="I38" s="530"/>
      <c r="J38" s="530"/>
      <c r="K38" s="333"/>
      <c r="L38" s="333"/>
      <c r="M38" s="530" t="s">
        <v>24</v>
      </c>
      <c r="N38" s="530"/>
      <c r="O38" s="530"/>
      <c r="P38" s="333"/>
    </row>
    <row r="39" spans="1:16" x14ac:dyDescent="0.25">
      <c r="A39" s="531" t="s">
        <v>11</v>
      </c>
      <c r="B39" s="531"/>
      <c r="C39" s="376"/>
      <c r="D39" s="531" t="s">
        <v>12</v>
      </c>
      <c r="E39" s="531"/>
      <c r="F39" s="531"/>
      <c r="G39" s="377"/>
      <c r="H39" s="531" t="s">
        <v>13</v>
      </c>
      <c r="I39" s="531"/>
      <c r="J39" s="531"/>
      <c r="K39" s="377"/>
      <c r="L39" s="377"/>
      <c r="M39" s="531" t="s">
        <v>25</v>
      </c>
      <c r="N39" s="531"/>
      <c r="O39" s="531"/>
      <c r="P39" s="377"/>
    </row>
    <row r="40" spans="1:16" x14ac:dyDescent="0.25">
      <c r="A40" s="360"/>
      <c r="B40" s="360"/>
      <c r="C40" s="373"/>
      <c r="D40" s="373"/>
      <c r="E40" s="360"/>
      <c r="F40" s="374"/>
      <c r="G40" s="360"/>
      <c r="H40" s="360"/>
      <c r="I40" s="360"/>
      <c r="J40" s="360"/>
      <c r="K40" s="360"/>
      <c r="L40" s="360"/>
      <c r="M40" s="360"/>
      <c r="N40" s="360"/>
      <c r="O40" s="360"/>
      <c r="P40" s="360"/>
    </row>
    <row r="41" spans="1:16" x14ac:dyDescent="0.25">
      <c r="A41" s="360"/>
      <c r="B41" s="360"/>
      <c r="C41" s="373"/>
      <c r="D41" s="373"/>
      <c r="E41" s="360"/>
      <c r="F41" s="374"/>
      <c r="G41" s="360"/>
      <c r="H41" s="360"/>
      <c r="I41" s="360"/>
      <c r="J41" s="360"/>
      <c r="K41" s="360"/>
      <c r="L41" s="360"/>
      <c r="M41" s="360"/>
      <c r="N41" s="360"/>
      <c r="O41" s="360"/>
      <c r="P41" s="360"/>
    </row>
    <row r="42" spans="1:16" x14ac:dyDescent="0.25">
      <c r="A42" s="360"/>
      <c r="B42" s="360"/>
      <c r="C42" s="373"/>
      <c r="D42" s="373"/>
      <c r="E42" s="360"/>
      <c r="F42" s="374"/>
      <c r="G42" s="360"/>
      <c r="H42" s="360"/>
      <c r="I42" s="360"/>
      <c r="J42" s="360"/>
      <c r="K42" s="360"/>
      <c r="L42" s="360"/>
      <c r="M42" s="360"/>
      <c r="N42" s="360"/>
      <c r="O42" s="360"/>
      <c r="P42" s="360"/>
    </row>
    <row r="43" spans="1:16" x14ac:dyDescent="0.25">
      <c r="A43" s="360"/>
      <c r="B43" s="360"/>
      <c r="C43" s="373"/>
      <c r="D43" s="373"/>
      <c r="E43" s="360"/>
      <c r="F43" s="374"/>
      <c r="G43" s="360"/>
      <c r="H43" s="360"/>
      <c r="I43" s="360"/>
      <c r="J43" s="360"/>
      <c r="K43" s="360"/>
      <c r="L43" s="360"/>
      <c r="M43" s="360"/>
      <c r="N43" s="360"/>
      <c r="O43" s="360"/>
      <c r="P43" s="360"/>
    </row>
    <row r="44" spans="1:16" x14ac:dyDescent="0.25">
      <c r="A44" s="360"/>
      <c r="B44" s="360"/>
      <c r="C44" s="373"/>
      <c r="D44" s="373"/>
      <c r="E44" s="360"/>
      <c r="F44" s="374"/>
      <c r="G44" s="360"/>
      <c r="H44" s="360"/>
      <c r="I44" s="360"/>
      <c r="J44" s="360"/>
      <c r="K44" s="360"/>
      <c r="L44" s="360"/>
      <c r="M44" s="360"/>
      <c r="N44" s="360"/>
      <c r="O44" s="360"/>
      <c r="P44" s="360"/>
    </row>
  </sheetData>
  <mergeCells count="26">
    <mergeCell ref="D38:F38"/>
    <mergeCell ref="H38:J38"/>
    <mergeCell ref="M38:O38"/>
    <mergeCell ref="L10:M11"/>
    <mergeCell ref="N10:O11"/>
    <mergeCell ref="A1:O1"/>
    <mergeCell ref="A2:O2"/>
    <mergeCell ref="C4:E4"/>
    <mergeCell ref="F4:I4"/>
    <mergeCell ref="C5:E5"/>
    <mergeCell ref="A39:B39"/>
    <mergeCell ref="D39:F39"/>
    <mergeCell ref="H39:J39"/>
    <mergeCell ref="M39:O39"/>
    <mergeCell ref="C6:E6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8:B38"/>
  </mergeCells>
  <phoneticPr fontId="8" type="noConversion"/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40"/>
  <sheetViews>
    <sheetView showWhiteSpace="0" view="pageLayout" zoomScale="85" zoomScaleNormal="100" zoomScalePageLayoutView="85" workbookViewId="0">
      <selection activeCell="C48" sqref="C4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29"/>
      <c r="D3" s="129"/>
      <c r="F3" s="60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8"/>
      <c r="H4" s="8"/>
      <c r="I4" s="8"/>
    </row>
    <row r="5" spans="1:15" s="5" customFormat="1" x14ac:dyDescent="0.25">
      <c r="A5" s="5" t="s">
        <v>15</v>
      </c>
      <c r="C5" s="508"/>
      <c r="D5" s="508"/>
      <c r="E5" s="508"/>
      <c r="F5" s="508"/>
      <c r="G5" s="126"/>
      <c r="H5" s="126"/>
      <c r="I5" s="126"/>
    </row>
    <row r="6" spans="1:15" s="5" customFormat="1" x14ac:dyDescent="0.25">
      <c r="A6" s="5" t="s">
        <v>16</v>
      </c>
      <c r="C6" s="508" t="s">
        <v>151</v>
      </c>
      <c r="D6" s="508"/>
      <c r="E6" s="508"/>
      <c r="F6" s="508"/>
      <c r="G6" s="126"/>
      <c r="H6" s="126"/>
      <c r="I6" s="126"/>
    </row>
    <row r="7" spans="1:15" s="5" customFormat="1" x14ac:dyDescent="0.25">
      <c r="A7" s="5" t="s">
        <v>17</v>
      </c>
      <c r="C7" s="508"/>
      <c r="D7" s="508"/>
      <c r="E7" s="508"/>
      <c r="F7" s="508"/>
      <c r="G7" s="126"/>
      <c r="H7" s="126"/>
      <c r="I7" s="126"/>
    </row>
    <row r="8" spans="1:15" s="5" customFormat="1" ht="13.5" thickBot="1" x14ac:dyDescent="0.3">
      <c r="C8" s="126"/>
      <c r="D8" s="126"/>
      <c r="E8" s="126"/>
      <c r="F8" s="61"/>
      <c r="G8" s="126"/>
      <c r="H8" s="126"/>
      <c r="I8" s="126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27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406"/>
    </row>
    <row r="13" spans="1:15" s="5" customFormat="1" x14ac:dyDescent="0.25">
      <c r="A13" s="570">
        <v>1</v>
      </c>
      <c r="B13" s="405" t="s">
        <v>525</v>
      </c>
      <c r="C13" s="566"/>
      <c r="D13" s="572">
        <v>2</v>
      </c>
      <c r="E13" s="574">
        <v>39208</v>
      </c>
      <c r="F13" s="562" t="s">
        <v>31</v>
      </c>
      <c r="G13" s="564">
        <f>E13*D13</f>
        <v>78416</v>
      </c>
      <c r="H13" s="566">
        <v>2</v>
      </c>
      <c r="I13" s="564">
        <f>H13*E13</f>
        <v>78416</v>
      </c>
      <c r="J13" s="566"/>
      <c r="K13" s="564">
        <f>J13*E13</f>
        <v>0</v>
      </c>
      <c r="L13" s="566"/>
      <c r="M13" s="564">
        <f>L13*E13</f>
        <v>0</v>
      </c>
      <c r="N13" s="568"/>
      <c r="O13" s="560">
        <f>N13*E13</f>
        <v>0</v>
      </c>
    </row>
    <row r="14" spans="1:15" s="6" customFormat="1" x14ac:dyDescent="0.25">
      <c r="A14" s="571"/>
      <c r="B14" s="342" t="s">
        <v>526</v>
      </c>
      <c r="C14" s="567"/>
      <c r="D14" s="573"/>
      <c r="E14" s="575"/>
      <c r="F14" s="563"/>
      <c r="G14" s="565"/>
      <c r="H14" s="567"/>
      <c r="I14" s="565"/>
      <c r="J14" s="567"/>
      <c r="K14" s="565"/>
      <c r="L14" s="567"/>
      <c r="M14" s="565"/>
      <c r="N14" s="569"/>
      <c r="O14" s="561"/>
    </row>
    <row r="15" spans="1:15" s="6" customFormat="1" x14ac:dyDescent="0.25">
      <c r="A15" s="20">
        <v>2</v>
      </c>
      <c r="B15" s="31" t="s">
        <v>527</v>
      </c>
      <c r="C15" s="27"/>
      <c r="D15" s="37">
        <v>1</v>
      </c>
      <c r="E15" s="76"/>
      <c r="F15" s="63" t="s">
        <v>31</v>
      </c>
      <c r="G15" s="78">
        <f>E15*D15</f>
        <v>0</v>
      </c>
      <c r="H15" s="26">
        <v>1</v>
      </c>
      <c r="I15" s="85">
        <f>H15*E15</f>
        <v>0</v>
      </c>
      <c r="J15" s="43"/>
      <c r="K15" s="78">
        <f>J15*E15</f>
        <v>0</v>
      </c>
      <c r="L15" s="39"/>
      <c r="M15" s="85">
        <f>L15*E15</f>
        <v>0</v>
      </c>
      <c r="N15" s="43"/>
      <c r="O15" s="98">
        <f>N15*E15</f>
        <v>0</v>
      </c>
    </row>
    <row r="16" spans="1:15" s="6" customFormat="1" x14ac:dyDescent="0.25">
      <c r="A16" s="20">
        <v>3</v>
      </c>
      <c r="B16" s="31" t="s">
        <v>528</v>
      </c>
      <c r="C16" s="27"/>
      <c r="D16" s="37">
        <v>2</v>
      </c>
      <c r="E16" s="76">
        <v>10000</v>
      </c>
      <c r="F16" s="63" t="s">
        <v>31</v>
      </c>
      <c r="G16" s="78">
        <f t="shared" ref="G16:G18" si="0">E16*D16</f>
        <v>20000</v>
      </c>
      <c r="H16" s="26">
        <v>1</v>
      </c>
      <c r="I16" s="85">
        <f t="shared" ref="I16:I18" si="1">H16*E16</f>
        <v>10000</v>
      </c>
      <c r="J16" s="43"/>
      <c r="K16" s="78">
        <f t="shared" ref="K16:K18" si="2">J16*E16</f>
        <v>0</v>
      </c>
      <c r="L16" s="39"/>
      <c r="M16" s="85">
        <f t="shared" ref="M16:M18" si="3">L16*E16</f>
        <v>0</v>
      </c>
      <c r="N16" s="43"/>
      <c r="O16" s="98">
        <f t="shared" ref="O16:O18" si="4">N16*E16</f>
        <v>0</v>
      </c>
    </row>
    <row r="17" spans="1:15" s="6" customFormat="1" x14ac:dyDescent="0.25">
      <c r="A17" s="20">
        <v>4</v>
      </c>
      <c r="B17" s="31" t="s">
        <v>529</v>
      </c>
      <c r="C17" s="27"/>
      <c r="D17" s="37">
        <v>1</v>
      </c>
      <c r="E17" s="76">
        <v>10400</v>
      </c>
      <c r="F17" s="63" t="s">
        <v>31</v>
      </c>
      <c r="G17" s="78">
        <f t="shared" si="0"/>
        <v>10400</v>
      </c>
      <c r="H17" s="26">
        <v>2</v>
      </c>
      <c r="I17" s="85">
        <f t="shared" si="1"/>
        <v>20800</v>
      </c>
      <c r="J17" s="43"/>
      <c r="K17" s="78">
        <f t="shared" si="2"/>
        <v>0</v>
      </c>
      <c r="L17" s="39"/>
      <c r="M17" s="85">
        <f t="shared" si="3"/>
        <v>0</v>
      </c>
      <c r="N17" s="43"/>
      <c r="O17" s="98">
        <f t="shared" si="4"/>
        <v>0</v>
      </c>
    </row>
    <row r="18" spans="1:15" s="6" customFormat="1" x14ac:dyDescent="0.25">
      <c r="A18" s="20">
        <v>5</v>
      </c>
      <c r="B18" s="30" t="s">
        <v>530</v>
      </c>
      <c r="C18" s="26"/>
      <c r="D18" s="36">
        <v>1</v>
      </c>
      <c r="E18" s="77"/>
      <c r="F18" s="63" t="s">
        <v>31</v>
      </c>
      <c r="G18" s="78">
        <f t="shared" si="0"/>
        <v>0</v>
      </c>
      <c r="H18" s="26">
        <v>1</v>
      </c>
      <c r="I18" s="85">
        <f t="shared" si="1"/>
        <v>0</v>
      </c>
      <c r="J18" s="43"/>
      <c r="K18" s="78">
        <f t="shared" si="2"/>
        <v>0</v>
      </c>
      <c r="L18" s="39"/>
      <c r="M18" s="85">
        <f t="shared" si="3"/>
        <v>0</v>
      </c>
      <c r="N18" s="43"/>
      <c r="O18" s="98">
        <f t="shared" si="4"/>
        <v>0</v>
      </c>
    </row>
    <row r="19" spans="1:15" s="6" customFormat="1" x14ac:dyDescent="0.25">
      <c r="A19" s="20"/>
      <c r="B19" s="31"/>
      <c r="C19" s="27"/>
      <c r="D19" s="37"/>
      <c r="E19" s="76"/>
      <c r="F19" s="63"/>
      <c r="G19" s="78"/>
      <c r="H19" s="2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7"/>
      <c r="E20" s="76"/>
      <c r="F20" s="63"/>
      <c r="G20" s="78"/>
      <c r="H20" s="2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7"/>
      <c r="E21" s="76"/>
      <c r="F21" s="63"/>
      <c r="G21" s="78"/>
      <c r="H21" s="2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7"/>
      <c r="E22" s="76"/>
      <c r="F22" s="63"/>
      <c r="G22" s="78"/>
      <c r="H22" s="2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7"/>
      <c r="E23" s="45"/>
      <c r="F23" s="63"/>
      <c r="G23" s="78"/>
      <c r="H23" s="2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78"/>
      <c r="H24" s="2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78"/>
      <c r="H25" s="39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78"/>
      <c r="H26" s="39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78"/>
      <c r="H31" s="39"/>
      <c r="I31" s="85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78"/>
      <c r="H32" s="39"/>
      <c r="I32" s="85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78"/>
      <c r="H33" s="39"/>
      <c r="I33" s="85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124">
        <f>SUM(G13:G33)</f>
        <v>108816</v>
      </c>
      <c r="H34" s="40"/>
      <c r="I34" s="124">
        <f>SUM(I13:I33)</f>
        <v>109216</v>
      </c>
      <c r="J34" s="55"/>
      <c r="K34" s="56"/>
      <c r="L34" s="40"/>
      <c r="M34" s="51"/>
      <c r="N34" s="55"/>
      <c r="O34" s="17"/>
    </row>
    <row r="35" spans="1:15" s="6" customFormat="1" ht="13.5" thickTop="1" x14ac:dyDescent="0.25">
      <c r="A35" s="7" t="s">
        <v>5</v>
      </c>
      <c r="B35" s="8"/>
      <c r="C35" s="126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611</v>
      </c>
      <c r="B39" s="496"/>
      <c r="C39" s="129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28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39">
    <mergeCell ref="C7:F7"/>
    <mergeCell ref="A1:O1"/>
    <mergeCell ref="A2:O2"/>
    <mergeCell ref="C4:F4"/>
    <mergeCell ref="C5:F5"/>
    <mergeCell ref="C6:F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H39:J39"/>
    <mergeCell ref="M39:O39"/>
    <mergeCell ref="A40:B40"/>
    <mergeCell ref="D40:F40"/>
    <mergeCell ref="H40:J40"/>
    <mergeCell ref="M40:O40"/>
    <mergeCell ref="A39:B39"/>
    <mergeCell ref="A13:A14"/>
    <mergeCell ref="C13:C14"/>
    <mergeCell ref="D13:D14"/>
    <mergeCell ref="E13:E14"/>
    <mergeCell ref="D39:F39"/>
    <mergeCell ref="O13:O14"/>
    <mergeCell ref="F13:F14"/>
    <mergeCell ref="G13:G14"/>
    <mergeCell ref="H13:H14"/>
    <mergeCell ref="I13:I14"/>
    <mergeCell ref="N13:N14"/>
    <mergeCell ref="M13:M14"/>
    <mergeCell ref="L13:L14"/>
    <mergeCell ref="K13:K14"/>
    <mergeCell ref="J13:J14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I28" sqref="I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28515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42"/>
      <c r="D3" s="142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39"/>
      <c r="H5" s="139"/>
      <c r="I5" s="139"/>
    </row>
    <row r="6" spans="1:15" s="5" customFormat="1" x14ac:dyDescent="0.25">
      <c r="A6" s="5" t="s">
        <v>16</v>
      </c>
      <c r="C6" s="508" t="s">
        <v>184</v>
      </c>
      <c r="D6" s="508"/>
      <c r="E6" s="508"/>
      <c r="F6" s="61"/>
      <c r="G6" s="139"/>
      <c r="H6" s="139"/>
      <c r="I6" s="139"/>
    </row>
    <row r="7" spans="1:15" s="5" customFormat="1" x14ac:dyDescent="0.25">
      <c r="A7" s="5" t="s">
        <v>17</v>
      </c>
      <c r="C7" s="509"/>
      <c r="D7" s="509"/>
      <c r="E7" s="509"/>
      <c r="F7" s="61"/>
      <c r="G7" s="139"/>
      <c r="H7" s="139"/>
      <c r="I7" s="139"/>
    </row>
    <row r="8" spans="1:15" s="5" customFormat="1" ht="13.5" thickBot="1" x14ac:dyDescent="0.3">
      <c r="C8" s="139"/>
      <c r="D8" s="139"/>
      <c r="E8" s="139"/>
      <c r="F8" s="61"/>
      <c r="G8" s="139"/>
      <c r="H8" s="139"/>
      <c r="I8" s="139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40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6" customFormat="1" x14ac:dyDescent="0.25">
      <c r="A13" s="20">
        <v>1</v>
      </c>
      <c r="B13" s="31" t="s">
        <v>110</v>
      </c>
      <c r="C13" s="27"/>
      <c r="D13" s="37">
        <v>4</v>
      </c>
      <c r="E13" s="76">
        <v>2724.8</v>
      </c>
      <c r="F13" s="63" t="s">
        <v>29</v>
      </c>
      <c r="G13" s="84">
        <f t="shared" ref="G13" si="0">E13*D13</f>
        <v>10899.2</v>
      </c>
      <c r="H13" s="26">
        <v>4</v>
      </c>
      <c r="I13" s="85">
        <f t="shared" ref="I13" si="1">H13*E13</f>
        <v>10899.2</v>
      </c>
      <c r="J13" s="43"/>
      <c r="K13" s="54"/>
      <c r="L13" s="39"/>
      <c r="M13" s="50"/>
      <c r="N13" s="43"/>
      <c r="O13" s="16"/>
    </row>
    <row r="14" spans="1:15" s="6" customFormat="1" x14ac:dyDescent="0.25">
      <c r="A14" s="20"/>
      <c r="B14" s="31"/>
      <c r="C14" s="27"/>
      <c r="D14" s="36"/>
      <c r="E14" s="76"/>
      <c r="F14" s="63"/>
      <c r="G14" s="84"/>
      <c r="H14" s="36"/>
      <c r="I14" s="85"/>
      <c r="J14" s="43"/>
      <c r="K14" s="54"/>
      <c r="L14" s="39"/>
      <c r="M14" s="50"/>
      <c r="N14" s="43"/>
      <c r="O14" s="16"/>
    </row>
    <row r="15" spans="1:15" s="6" customFormat="1" x14ac:dyDescent="0.25">
      <c r="A15" s="20"/>
      <c r="B15" s="31"/>
      <c r="C15" s="27"/>
      <c r="D15" s="36"/>
      <c r="E15" s="76"/>
      <c r="F15" s="63"/>
      <c r="G15" s="84"/>
      <c r="H15" s="36"/>
      <c r="I15" s="85"/>
      <c r="J15" s="43"/>
      <c r="K15" s="54"/>
      <c r="L15" s="39"/>
      <c r="M15" s="50"/>
      <c r="N15" s="43"/>
      <c r="O15" s="16"/>
    </row>
    <row r="16" spans="1:15" s="6" customFormat="1" x14ac:dyDescent="0.25">
      <c r="A16" s="20"/>
      <c r="B16" s="31"/>
      <c r="C16" s="27"/>
      <c r="D16" s="36"/>
      <c r="E16" s="76"/>
      <c r="F16" s="63"/>
      <c r="G16" s="84"/>
      <c r="H16" s="36"/>
      <c r="I16" s="85"/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31"/>
      <c r="C17" s="27"/>
      <c r="D17" s="36"/>
      <c r="E17" s="76"/>
      <c r="F17" s="63"/>
      <c r="G17" s="84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1"/>
      <c r="C18" s="26"/>
      <c r="D18" s="36"/>
      <c r="E18" s="77"/>
      <c r="F18" s="63"/>
      <c r="G18" s="84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6"/>
      <c r="E19" s="76"/>
      <c r="F19" s="63"/>
      <c r="G19" s="84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6"/>
      <c r="E20" s="76"/>
      <c r="F20" s="63"/>
      <c r="G20" s="84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6"/>
      <c r="E21" s="76"/>
      <c r="F21" s="63"/>
      <c r="G21" s="84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6"/>
      <c r="E22" s="76"/>
      <c r="F22" s="63"/>
      <c r="G22" s="84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76"/>
      <c r="F23" s="63"/>
      <c r="G23" s="84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76"/>
      <c r="F24" s="63"/>
      <c r="G24" s="84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76"/>
      <c r="F25" s="63"/>
      <c r="G25" s="84"/>
      <c r="H25" s="26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49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79">
        <f>SUM(G13:G33)</f>
        <v>10899.2</v>
      </c>
      <c r="H34" s="40"/>
      <c r="I34" s="79">
        <f>SUM(I13:I33)</f>
        <v>10899.2</v>
      </c>
      <c r="J34" s="55"/>
      <c r="K34" s="79">
        <f>SUM(K13:K33)</f>
        <v>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139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>
        <f>G34+85973.16</f>
        <v>96872.36</v>
      </c>
      <c r="J36" s="7"/>
      <c r="K36" s="10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183</v>
      </c>
      <c r="B39" s="496"/>
      <c r="C39" s="142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41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9"/>
  <sheetViews>
    <sheetView showWhiteSpace="0" view="pageLayout" zoomScale="85" zoomScaleNormal="100" zoomScalePageLayoutView="85" workbookViewId="0">
      <selection activeCell="G31" sqref="G31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2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82"/>
      <c r="D3" s="82"/>
      <c r="E3" s="173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80"/>
      <c r="H5" s="80"/>
      <c r="I5" s="80"/>
    </row>
    <row r="6" spans="1:15" s="5" customFormat="1" x14ac:dyDescent="0.25">
      <c r="A6" s="5" t="s">
        <v>16</v>
      </c>
      <c r="C6" s="508" t="s">
        <v>531</v>
      </c>
      <c r="D6" s="508"/>
      <c r="E6" s="508"/>
      <c r="F6" s="61"/>
      <c r="G6" s="80"/>
      <c r="H6" s="80"/>
      <c r="I6" s="80"/>
    </row>
    <row r="7" spans="1:15" s="5" customFormat="1" x14ac:dyDescent="0.25">
      <c r="A7" s="5" t="s">
        <v>17</v>
      </c>
      <c r="C7" s="509"/>
      <c r="D7" s="509"/>
      <c r="E7" s="509"/>
      <c r="F7" s="61"/>
      <c r="G7" s="80"/>
      <c r="H7" s="80"/>
      <c r="I7" s="80"/>
    </row>
    <row r="8" spans="1:15" s="5" customFormat="1" ht="13.5" thickBot="1" x14ac:dyDescent="0.3">
      <c r="C8" s="80"/>
      <c r="D8" s="80"/>
      <c r="E8" s="175"/>
      <c r="F8" s="61"/>
      <c r="G8" s="80"/>
      <c r="H8" s="80"/>
      <c r="I8" s="80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8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44</v>
      </c>
      <c r="C13" s="26"/>
      <c r="D13" s="36">
        <v>1</v>
      </c>
      <c r="E13" s="77"/>
      <c r="F13" s="63" t="s">
        <v>31</v>
      </c>
      <c r="G13" s="84">
        <f>E13*D13</f>
        <v>0</v>
      </c>
      <c r="H13" s="36">
        <v>1</v>
      </c>
      <c r="I13" s="85">
        <f>H13*E13</f>
        <v>0</v>
      </c>
      <c r="J13" s="43"/>
      <c r="K13" s="46"/>
      <c r="L13" s="39"/>
      <c r="M13" s="50"/>
      <c r="N13" s="59"/>
      <c r="O13" s="16"/>
    </row>
    <row r="14" spans="1:15" s="6" customFormat="1" x14ac:dyDescent="0.25">
      <c r="A14" s="20">
        <v>2</v>
      </c>
      <c r="B14" s="31" t="s">
        <v>534</v>
      </c>
      <c r="C14" s="27"/>
      <c r="D14" s="36">
        <v>1</v>
      </c>
      <c r="E14" s="76">
        <v>669.66</v>
      </c>
      <c r="F14" s="63" t="s">
        <v>31</v>
      </c>
      <c r="G14" s="84">
        <f t="shared" ref="G14:G22" si="0">E14*D14</f>
        <v>669.66</v>
      </c>
      <c r="H14" s="36">
        <f t="shared" ref="H14:H17" si="1">D14</f>
        <v>1</v>
      </c>
      <c r="I14" s="85">
        <f t="shared" ref="I14:I22" si="2">H14*E14</f>
        <v>669.66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69</v>
      </c>
      <c r="C15" s="27"/>
      <c r="D15" s="36">
        <v>1</v>
      </c>
      <c r="E15" s="76">
        <v>974.48</v>
      </c>
      <c r="F15" s="63" t="s">
        <v>31</v>
      </c>
      <c r="G15" s="84">
        <f t="shared" si="0"/>
        <v>974.48</v>
      </c>
      <c r="H15" s="36">
        <f t="shared" si="1"/>
        <v>1</v>
      </c>
      <c r="I15" s="85">
        <f t="shared" si="2"/>
        <v>974.48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70</v>
      </c>
      <c r="C16" s="27"/>
      <c r="D16" s="36">
        <v>1</v>
      </c>
      <c r="E16" s="76">
        <v>1144</v>
      </c>
      <c r="F16" s="63" t="s">
        <v>31</v>
      </c>
      <c r="G16" s="84">
        <f t="shared" si="0"/>
        <v>1144</v>
      </c>
      <c r="H16" s="36">
        <f t="shared" si="1"/>
        <v>1</v>
      </c>
      <c r="I16" s="85">
        <f t="shared" si="2"/>
        <v>1144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>
        <v>5</v>
      </c>
      <c r="B17" s="31" t="s">
        <v>71</v>
      </c>
      <c r="C17" s="27"/>
      <c r="D17" s="36">
        <v>1</v>
      </c>
      <c r="E17" s="76">
        <v>8088.08</v>
      </c>
      <c r="F17" s="63" t="s">
        <v>31</v>
      </c>
      <c r="G17" s="84">
        <f t="shared" si="0"/>
        <v>8088.08</v>
      </c>
      <c r="H17" s="36">
        <f t="shared" si="1"/>
        <v>1</v>
      </c>
      <c r="I17" s="85">
        <f t="shared" si="2"/>
        <v>8088.08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>
        <v>6</v>
      </c>
      <c r="B18" s="31" t="s">
        <v>532</v>
      </c>
      <c r="C18" s="27"/>
      <c r="D18" s="36">
        <v>1</v>
      </c>
      <c r="E18" s="76">
        <v>30000</v>
      </c>
      <c r="F18" s="63" t="s">
        <v>31</v>
      </c>
      <c r="G18" s="84">
        <f t="shared" si="0"/>
        <v>30000</v>
      </c>
      <c r="H18" s="36">
        <f t="shared" ref="H18" si="3">D18</f>
        <v>1</v>
      </c>
      <c r="I18" s="85">
        <f t="shared" si="2"/>
        <v>30000</v>
      </c>
      <c r="J18" s="43"/>
      <c r="K18" s="54"/>
      <c r="L18" s="39"/>
      <c r="M18" s="50"/>
      <c r="N18" s="43"/>
      <c r="O18" s="16"/>
    </row>
    <row r="19" spans="1:15" s="6" customFormat="1" x14ac:dyDescent="0.25">
      <c r="A19" s="20">
        <v>7</v>
      </c>
      <c r="B19" s="31" t="s">
        <v>72</v>
      </c>
      <c r="C19" s="27"/>
      <c r="D19" s="36">
        <v>1</v>
      </c>
      <c r="E19" s="76">
        <v>10400</v>
      </c>
      <c r="F19" s="63" t="s">
        <v>31</v>
      </c>
      <c r="G19" s="84">
        <f t="shared" si="0"/>
        <v>10400</v>
      </c>
      <c r="H19" s="36">
        <f t="shared" ref="H19:H22" si="4">D19</f>
        <v>1</v>
      </c>
      <c r="I19" s="85">
        <f t="shared" si="2"/>
        <v>10400</v>
      </c>
      <c r="J19" s="43"/>
      <c r="K19" s="54"/>
      <c r="L19" s="39"/>
      <c r="M19" s="50"/>
      <c r="N19" s="43"/>
      <c r="O19" s="16"/>
    </row>
    <row r="20" spans="1:15" s="6" customFormat="1" x14ac:dyDescent="0.25">
      <c r="A20" s="20">
        <v>8</v>
      </c>
      <c r="B20" s="31" t="s">
        <v>73</v>
      </c>
      <c r="C20" s="27"/>
      <c r="D20" s="37">
        <v>3</v>
      </c>
      <c r="E20" s="76">
        <v>1326</v>
      </c>
      <c r="F20" s="63" t="s">
        <v>31</v>
      </c>
      <c r="G20" s="84">
        <f t="shared" si="0"/>
        <v>3978</v>
      </c>
      <c r="H20" s="36">
        <f t="shared" si="4"/>
        <v>3</v>
      </c>
      <c r="I20" s="85">
        <f t="shared" si="2"/>
        <v>3978</v>
      </c>
      <c r="J20" s="43"/>
      <c r="K20" s="54"/>
      <c r="L20" s="39"/>
      <c r="M20" s="50"/>
      <c r="N20" s="43"/>
      <c r="O20" s="16"/>
    </row>
    <row r="21" spans="1:15" s="6" customFormat="1" x14ac:dyDescent="0.25">
      <c r="A21" s="20">
        <v>9</v>
      </c>
      <c r="B21" s="31" t="s">
        <v>109</v>
      </c>
      <c r="C21" s="27"/>
      <c r="D21" s="36">
        <v>1</v>
      </c>
      <c r="E21" s="76">
        <v>45754</v>
      </c>
      <c r="F21" s="63" t="s">
        <v>31</v>
      </c>
      <c r="G21" s="84">
        <f t="shared" si="0"/>
        <v>45754</v>
      </c>
      <c r="H21" s="36">
        <f t="shared" si="4"/>
        <v>1</v>
      </c>
      <c r="I21" s="85">
        <f t="shared" si="2"/>
        <v>45754</v>
      </c>
      <c r="J21" s="43"/>
      <c r="K21" s="54"/>
      <c r="L21" s="39"/>
      <c r="M21" s="50"/>
      <c r="N21" s="43"/>
      <c r="O21" s="16"/>
    </row>
    <row r="22" spans="1:15" s="6" customFormat="1" x14ac:dyDescent="0.25">
      <c r="A22" s="20">
        <v>10</v>
      </c>
      <c r="B22" s="31" t="s">
        <v>533</v>
      </c>
      <c r="C22" s="27"/>
      <c r="D22" s="36">
        <v>1</v>
      </c>
      <c r="E22" s="76"/>
      <c r="F22" s="63" t="s">
        <v>31</v>
      </c>
      <c r="G22" s="84">
        <f t="shared" si="0"/>
        <v>0</v>
      </c>
      <c r="H22" s="36">
        <f t="shared" si="4"/>
        <v>1</v>
      </c>
      <c r="I22" s="85">
        <f t="shared" si="2"/>
        <v>0</v>
      </c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76"/>
      <c r="F23" s="63"/>
      <c r="G23" s="84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76"/>
      <c r="F24" s="63"/>
      <c r="G24" s="84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76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76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76"/>
      <c r="F27" s="63"/>
      <c r="G27" s="46"/>
      <c r="H27" s="39"/>
      <c r="I27" s="49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76"/>
      <c r="F28" s="63"/>
      <c r="G28" s="46"/>
      <c r="H28" s="39"/>
      <c r="I28" s="50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76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76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76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1"/>
      <c r="B32" s="31"/>
      <c r="C32" s="27"/>
      <c r="D32" s="37"/>
      <c r="E32" s="76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ht="13.5" thickBot="1" x14ac:dyDescent="0.3">
      <c r="A33" s="22"/>
      <c r="B33" s="32" t="s">
        <v>79</v>
      </c>
      <c r="C33" s="28"/>
      <c r="D33" s="38"/>
      <c r="E33" s="180"/>
      <c r="F33" s="64"/>
      <c r="G33" s="79">
        <f>SUM(G13:G32)</f>
        <v>101008.22</v>
      </c>
      <c r="H33" s="40"/>
      <c r="I33" s="79">
        <f>SUM(I13:I32)</f>
        <v>101008.22</v>
      </c>
      <c r="J33" s="55"/>
      <c r="K33" s="79">
        <f>SUM(K13:K32)</f>
        <v>0</v>
      </c>
      <c r="L33" s="40"/>
      <c r="M33" s="79">
        <f>SUM(M13:M32)</f>
        <v>0</v>
      </c>
      <c r="N33" s="55"/>
      <c r="O33" s="79">
        <f>SUM(O13:O32)</f>
        <v>0</v>
      </c>
    </row>
    <row r="34" spans="1:15" s="6" customFormat="1" ht="13.5" thickTop="1" x14ac:dyDescent="0.25">
      <c r="A34" s="7" t="s">
        <v>5</v>
      </c>
      <c r="B34" s="8"/>
      <c r="C34" s="80"/>
      <c r="D34" s="8" t="s">
        <v>6</v>
      </c>
      <c r="E34" s="181"/>
      <c r="F34" s="61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182"/>
      <c r="F35" s="65"/>
      <c r="G35" s="99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182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496" t="s">
        <v>68</v>
      </c>
      <c r="B38" s="496"/>
      <c r="C38" s="82"/>
      <c r="D38" s="494" t="s">
        <v>9</v>
      </c>
      <c r="E38" s="494"/>
      <c r="F38" s="494"/>
      <c r="H38" s="494" t="s">
        <v>10</v>
      </c>
      <c r="I38" s="494"/>
      <c r="J38" s="494"/>
      <c r="M38" s="494" t="s">
        <v>24</v>
      </c>
      <c r="N38" s="494"/>
      <c r="O38" s="494"/>
    </row>
    <row r="39" spans="1:15" s="12" customFormat="1" x14ac:dyDescent="0.25">
      <c r="A39" s="497" t="s">
        <v>11</v>
      </c>
      <c r="B39" s="497"/>
      <c r="C39" s="83"/>
      <c r="D39" s="495" t="s">
        <v>12</v>
      </c>
      <c r="E39" s="495"/>
      <c r="F39" s="495"/>
      <c r="H39" s="495" t="s">
        <v>13</v>
      </c>
      <c r="I39" s="495"/>
      <c r="J39" s="495"/>
      <c r="M39" s="495" t="s">
        <v>25</v>
      </c>
      <c r="N39" s="495"/>
      <c r="O39" s="495"/>
    </row>
  </sheetData>
  <mergeCells count="26"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view="pageLayout" zoomScale="85" zoomScaleNormal="100" zoomScalePageLayoutView="85" workbookViewId="0">
      <selection activeCell="J38" sqref="J3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66"/>
      <c r="D3" s="66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68"/>
      <c r="H5" s="68"/>
      <c r="I5" s="68"/>
    </row>
    <row r="6" spans="1:15" s="5" customFormat="1" x14ac:dyDescent="0.25">
      <c r="A6" s="5" t="s">
        <v>16</v>
      </c>
      <c r="C6" s="508" t="s">
        <v>53</v>
      </c>
      <c r="D6" s="508"/>
      <c r="E6" s="508"/>
      <c r="F6" s="61"/>
      <c r="G6" s="68"/>
      <c r="H6" s="68"/>
      <c r="I6" s="68"/>
    </row>
    <row r="7" spans="1:15" s="5" customFormat="1" x14ac:dyDescent="0.25">
      <c r="A7" s="5" t="s">
        <v>17</v>
      </c>
      <c r="C7" s="509"/>
      <c r="D7" s="509"/>
      <c r="E7" s="509"/>
      <c r="F7" s="61"/>
      <c r="G7" s="68"/>
      <c r="H7" s="68"/>
      <c r="I7" s="68"/>
    </row>
    <row r="8" spans="1:15" s="5" customFormat="1" ht="13.5" thickBot="1" x14ac:dyDescent="0.3">
      <c r="C8" s="68"/>
      <c r="D8" s="68"/>
      <c r="E8" s="68"/>
      <c r="F8" s="61"/>
      <c r="G8" s="68"/>
      <c r="H8" s="68"/>
      <c r="I8" s="68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69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/>
      <c r="B13" s="74" t="s">
        <v>54</v>
      </c>
      <c r="C13" s="26"/>
      <c r="D13" s="36"/>
      <c r="E13" s="43"/>
      <c r="F13" s="63"/>
      <c r="G13" s="44"/>
      <c r="H13" s="26"/>
      <c r="I13" s="49"/>
      <c r="J13" s="43"/>
      <c r="K13" s="46"/>
      <c r="L13" s="39"/>
      <c r="M13" s="50"/>
      <c r="N13" s="59"/>
      <c r="O13" s="16"/>
    </row>
    <row r="14" spans="1:15" s="5" customFormat="1" x14ac:dyDescent="0.25">
      <c r="A14" s="20">
        <v>1</v>
      </c>
      <c r="B14" s="30" t="s">
        <v>535</v>
      </c>
      <c r="C14" s="26"/>
      <c r="D14" s="36">
        <v>1</v>
      </c>
      <c r="E14" s="43"/>
      <c r="F14" s="63"/>
      <c r="G14" s="44"/>
      <c r="H14" s="26">
        <v>1</v>
      </c>
      <c r="I14" s="49"/>
      <c r="J14" s="43"/>
      <c r="K14" s="46"/>
      <c r="L14" s="39"/>
      <c r="M14" s="50"/>
      <c r="N14" s="59"/>
      <c r="O14" s="16"/>
    </row>
    <row r="15" spans="1:15" s="6" customFormat="1" x14ac:dyDescent="0.25">
      <c r="A15" s="20">
        <v>2</v>
      </c>
      <c r="B15" s="31" t="s">
        <v>55</v>
      </c>
      <c r="C15" s="27"/>
      <c r="D15" s="37">
        <v>2</v>
      </c>
      <c r="E15" s="76">
        <v>276.64</v>
      </c>
      <c r="F15" s="63" t="s">
        <v>29</v>
      </c>
      <c r="G15" s="78">
        <f>E15*D15</f>
        <v>553.28</v>
      </c>
      <c r="H15" s="26">
        <v>2</v>
      </c>
      <c r="I15" s="50">
        <f>H15*E15</f>
        <v>553.28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3</v>
      </c>
      <c r="B16" s="31" t="s">
        <v>56</v>
      </c>
      <c r="C16" s="27"/>
      <c r="D16" s="37">
        <v>1</v>
      </c>
      <c r="E16" s="76">
        <v>39208</v>
      </c>
      <c r="F16" s="63" t="s">
        <v>59</v>
      </c>
      <c r="G16" s="78">
        <f t="shared" ref="G16:G27" si="0">E16*D16</f>
        <v>39208</v>
      </c>
      <c r="H16" s="26">
        <v>1</v>
      </c>
      <c r="I16" s="50">
        <f t="shared" ref="I16:I27" si="1">H16*E16</f>
        <v>39208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>
        <v>4</v>
      </c>
      <c r="B17" s="31" t="s">
        <v>536</v>
      </c>
      <c r="C17" s="27"/>
      <c r="D17" s="37">
        <v>1</v>
      </c>
      <c r="E17" s="76">
        <v>10000</v>
      </c>
      <c r="F17" s="63" t="s">
        <v>31</v>
      </c>
      <c r="G17" s="78">
        <f t="shared" si="0"/>
        <v>10000</v>
      </c>
      <c r="H17" s="26">
        <v>1</v>
      </c>
      <c r="I17" s="50">
        <f t="shared" si="1"/>
        <v>10000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>
        <v>5</v>
      </c>
      <c r="B18" s="31" t="s">
        <v>210</v>
      </c>
      <c r="C18" s="27"/>
      <c r="D18" s="37">
        <v>1</v>
      </c>
      <c r="E18" s="76">
        <v>45754</v>
      </c>
      <c r="F18" s="63"/>
      <c r="G18" s="78">
        <f t="shared" si="0"/>
        <v>45754</v>
      </c>
      <c r="H18" s="26">
        <v>1</v>
      </c>
      <c r="I18" s="50">
        <f t="shared" si="1"/>
        <v>45754</v>
      </c>
      <c r="J18" s="43"/>
      <c r="K18" s="54"/>
      <c r="L18" s="39"/>
      <c r="M18" s="50"/>
      <c r="N18" s="43"/>
      <c r="O18" s="16"/>
    </row>
    <row r="19" spans="1:15" s="6" customFormat="1" x14ac:dyDescent="0.25">
      <c r="A19" s="20">
        <v>6</v>
      </c>
      <c r="B19" s="31" t="s">
        <v>51</v>
      </c>
      <c r="C19" s="27"/>
      <c r="D19" s="37">
        <v>1</v>
      </c>
      <c r="E19" s="76">
        <v>10000</v>
      </c>
      <c r="F19" s="63" t="s">
        <v>31</v>
      </c>
      <c r="G19" s="78">
        <f t="shared" si="0"/>
        <v>10000</v>
      </c>
      <c r="H19" s="26">
        <v>1</v>
      </c>
      <c r="I19" s="50">
        <f t="shared" si="1"/>
        <v>10000</v>
      </c>
      <c r="J19" s="43"/>
      <c r="K19" s="54"/>
      <c r="L19" s="39"/>
      <c r="M19" s="50"/>
      <c r="N19" s="43"/>
      <c r="O19" s="16"/>
    </row>
    <row r="20" spans="1:15" s="6" customFormat="1" x14ac:dyDescent="0.25">
      <c r="A20" s="20">
        <v>7</v>
      </c>
      <c r="B20" s="31" t="s">
        <v>537</v>
      </c>
      <c r="C20" s="27"/>
      <c r="D20" s="37">
        <v>2</v>
      </c>
      <c r="E20" s="76"/>
      <c r="F20" s="63"/>
      <c r="G20" s="78">
        <f t="shared" si="0"/>
        <v>0</v>
      </c>
      <c r="H20" s="26">
        <v>2</v>
      </c>
      <c r="I20" s="50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0"/>
      <c r="C21" s="26"/>
      <c r="D21" s="36"/>
      <c r="E21" s="77"/>
      <c r="F21" s="63"/>
      <c r="G21" s="78"/>
      <c r="H21" s="26"/>
      <c r="I21" s="50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75" t="s">
        <v>57</v>
      </c>
      <c r="C22" s="27"/>
      <c r="D22" s="37"/>
      <c r="E22" s="76"/>
      <c r="F22" s="63"/>
      <c r="G22" s="78"/>
      <c r="H22" s="26"/>
      <c r="I22" s="50"/>
      <c r="J22" s="43"/>
      <c r="K22" s="54"/>
      <c r="L22" s="39"/>
      <c r="M22" s="50"/>
      <c r="N22" s="43"/>
      <c r="O22" s="16"/>
    </row>
    <row r="23" spans="1:15" s="6" customFormat="1" x14ac:dyDescent="0.25">
      <c r="A23" s="20">
        <v>8</v>
      </c>
      <c r="B23" s="31" t="s">
        <v>538</v>
      </c>
      <c r="C23" s="27"/>
      <c r="D23" s="37">
        <v>1</v>
      </c>
      <c r="E23" s="76">
        <v>10400</v>
      </c>
      <c r="F23" s="63" t="s">
        <v>31</v>
      </c>
      <c r="G23" s="78">
        <f t="shared" si="0"/>
        <v>10400</v>
      </c>
      <c r="H23" s="26">
        <v>1</v>
      </c>
      <c r="I23" s="50">
        <f t="shared" si="1"/>
        <v>10400</v>
      </c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76"/>
      <c r="F24" s="63"/>
      <c r="G24" s="78"/>
      <c r="H24" s="26"/>
      <c r="I24" s="50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75" t="s">
        <v>58</v>
      </c>
      <c r="C25" s="27"/>
      <c r="D25" s="37"/>
      <c r="E25" s="76"/>
      <c r="F25" s="63"/>
      <c r="G25" s="78"/>
      <c r="H25" s="26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>
        <v>9</v>
      </c>
      <c r="B26" s="31" t="s">
        <v>539</v>
      </c>
      <c r="C26" s="27"/>
      <c r="D26" s="37">
        <v>10</v>
      </c>
      <c r="E26" s="45"/>
      <c r="F26" s="63" t="s">
        <v>540</v>
      </c>
      <c r="G26" s="78">
        <f t="shared" si="0"/>
        <v>0</v>
      </c>
      <c r="H26" s="26">
        <v>10</v>
      </c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>
        <v>10</v>
      </c>
      <c r="B27" s="31" t="s">
        <v>129</v>
      </c>
      <c r="C27" s="27"/>
      <c r="D27" s="37">
        <v>7</v>
      </c>
      <c r="E27" s="45">
        <v>4000</v>
      </c>
      <c r="F27" s="63" t="s">
        <v>29</v>
      </c>
      <c r="G27" s="78">
        <f t="shared" si="0"/>
        <v>28000</v>
      </c>
      <c r="H27" s="26">
        <v>7</v>
      </c>
      <c r="I27" s="50">
        <f t="shared" si="1"/>
        <v>28000</v>
      </c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50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79">
        <f>SUM(G15:G33)</f>
        <v>143915.28</v>
      </c>
      <c r="H34" s="40"/>
      <c r="I34" s="79">
        <f>SUM(I15:I33)</f>
        <v>143915.28</v>
      </c>
      <c r="J34" s="55"/>
      <c r="K34" s="56"/>
      <c r="L34" s="40"/>
      <c r="M34" s="51"/>
      <c r="N34" s="55"/>
      <c r="O34" s="17"/>
    </row>
    <row r="35" spans="1:15" s="6" customFormat="1" ht="13.5" thickTop="1" x14ac:dyDescent="0.25">
      <c r="A35" s="7" t="s">
        <v>5</v>
      </c>
      <c r="B35" s="8"/>
      <c r="C35" s="68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99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60</v>
      </c>
      <c r="B39" s="496"/>
      <c r="C39" s="66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67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K29" sqref="K29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5" customWidth="1"/>
    <col min="7" max="7" width="11.85546875" style="7" customWidth="1"/>
    <col min="8" max="8" width="6.7109375" style="7" customWidth="1"/>
    <col min="9" max="9" width="11.28515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58"/>
      <c r="D3" s="158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57"/>
      <c r="H5" s="157"/>
      <c r="I5" s="157"/>
    </row>
    <row r="6" spans="1:15" s="5" customFormat="1" x14ac:dyDescent="0.25">
      <c r="A6" s="5" t="s">
        <v>16</v>
      </c>
      <c r="C6" s="508" t="s">
        <v>232</v>
      </c>
      <c r="D6" s="508"/>
      <c r="E6" s="508"/>
      <c r="F6" s="61"/>
      <c r="G6" s="157"/>
      <c r="H6" s="157"/>
      <c r="I6" s="157"/>
    </row>
    <row r="7" spans="1:15" s="5" customFormat="1" x14ac:dyDescent="0.25">
      <c r="A7" s="5" t="s">
        <v>17</v>
      </c>
      <c r="C7" s="509"/>
      <c r="D7" s="509"/>
      <c r="E7" s="509"/>
      <c r="F7" s="61"/>
      <c r="G7" s="157"/>
      <c r="H7" s="157"/>
      <c r="I7" s="157"/>
    </row>
    <row r="8" spans="1:15" s="5" customFormat="1" ht="13.5" thickBot="1" x14ac:dyDescent="0.3">
      <c r="C8" s="157"/>
      <c r="D8" s="157"/>
      <c r="E8" s="157"/>
      <c r="F8" s="61"/>
      <c r="G8" s="157"/>
      <c r="H8" s="157"/>
      <c r="I8" s="157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59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62</v>
      </c>
      <c r="C13" s="26"/>
      <c r="D13" s="36">
        <v>3</v>
      </c>
      <c r="E13" s="59">
        <v>4000</v>
      </c>
      <c r="F13" s="63" t="s">
        <v>29</v>
      </c>
      <c r="G13" s="84">
        <f>E13*D13</f>
        <v>12000</v>
      </c>
      <c r="H13" s="36">
        <v>3</v>
      </c>
      <c r="I13" s="85">
        <f>H13*E13</f>
        <v>12000</v>
      </c>
      <c r="J13" s="43"/>
      <c r="K13" s="46"/>
      <c r="L13" s="39"/>
      <c r="M13" s="50"/>
      <c r="N13" s="59"/>
      <c r="O13" s="16"/>
    </row>
    <row r="14" spans="1:15" s="6" customFormat="1" x14ac:dyDescent="0.25">
      <c r="A14" s="20">
        <v>2</v>
      </c>
      <c r="B14" s="86" t="s">
        <v>369</v>
      </c>
      <c r="C14" s="27"/>
      <c r="D14" s="36">
        <v>1</v>
      </c>
      <c r="E14" s="59">
        <v>20000</v>
      </c>
      <c r="F14" s="63" t="s">
        <v>59</v>
      </c>
      <c r="G14" s="84">
        <f t="shared" ref="G14:G20" si="0">E14*D14</f>
        <v>20000</v>
      </c>
      <c r="H14" s="36">
        <v>1</v>
      </c>
      <c r="I14" s="85">
        <f t="shared" ref="I14:I20" si="1">H14*E14</f>
        <v>20000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370</v>
      </c>
      <c r="C15" s="27"/>
      <c r="D15" s="36">
        <v>6</v>
      </c>
      <c r="E15" s="59"/>
      <c r="F15" s="63" t="s">
        <v>29</v>
      </c>
      <c r="G15" s="84">
        <f t="shared" si="0"/>
        <v>0</v>
      </c>
      <c r="H15" s="36">
        <v>6</v>
      </c>
      <c r="I15" s="85">
        <f t="shared" si="1"/>
        <v>0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371</v>
      </c>
      <c r="C16" s="27"/>
      <c r="D16" s="36">
        <v>1</v>
      </c>
      <c r="E16" s="59"/>
      <c r="F16" s="63" t="s">
        <v>59</v>
      </c>
      <c r="G16" s="84">
        <f t="shared" si="0"/>
        <v>0</v>
      </c>
      <c r="H16" s="36">
        <v>1</v>
      </c>
      <c r="I16" s="85">
        <f t="shared" si="1"/>
        <v>0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>
        <v>5</v>
      </c>
      <c r="B17" s="31" t="s">
        <v>372</v>
      </c>
      <c r="C17" s="27"/>
      <c r="D17" s="36">
        <v>1</v>
      </c>
      <c r="E17" s="222">
        <v>39208</v>
      </c>
      <c r="F17" s="63" t="s">
        <v>59</v>
      </c>
      <c r="G17" s="84">
        <f t="shared" si="0"/>
        <v>39208</v>
      </c>
      <c r="H17" s="36">
        <v>1</v>
      </c>
      <c r="I17" s="85">
        <f t="shared" si="1"/>
        <v>39208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>
        <v>6</v>
      </c>
      <c r="B18" s="273" t="s">
        <v>233</v>
      </c>
      <c r="C18" s="27"/>
      <c r="D18" s="149">
        <v>3</v>
      </c>
      <c r="E18" s="76">
        <v>1500</v>
      </c>
      <c r="F18" s="274" t="s">
        <v>36</v>
      </c>
      <c r="G18" s="84">
        <f t="shared" si="0"/>
        <v>4500</v>
      </c>
      <c r="H18" s="36">
        <v>3</v>
      </c>
      <c r="I18" s="85">
        <f t="shared" si="1"/>
        <v>4500</v>
      </c>
      <c r="J18" s="43"/>
      <c r="K18" s="54"/>
      <c r="L18" s="39"/>
      <c r="M18" s="50"/>
      <c r="N18" s="43"/>
      <c r="O18" s="16"/>
    </row>
    <row r="19" spans="1:15" s="6" customFormat="1" x14ac:dyDescent="0.25">
      <c r="A19" s="20">
        <v>7</v>
      </c>
      <c r="B19" s="101" t="s">
        <v>446</v>
      </c>
      <c r="C19" s="27"/>
      <c r="D19" s="36">
        <v>3</v>
      </c>
      <c r="E19" s="76">
        <v>5000</v>
      </c>
      <c r="F19" s="63" t="s">
        <v>29</v>
      </c>
      <c r="G19" s="84">
        <f t="shared" si="0"/>
        <v>15000</v>
      </c>
      <c r="H19" s="36">
        <v>3</v>
      </c>
      <c r="I19" s="85">
        <f t="shared" si="1"/>
        <v>15000</v>
      </c>
      <c r="J19" s="43"/>
      <c r="K19" s="54"/>
      <c r="L19" s="39"/>
      <c r="M19" s="50"/>
      <c r="N19" s="43"/>
      <c r="O19" s="16"/>
    </row>
    <row r="20" spans="1:15" s="6" customFormat="1" x14ac:dyDescent="0.25">
      <c r="A20" s="20">
        <v>8</v>
      </c>
      <c r="B20" s="101" t="s">
        <v>447</v>
      </c>
      <c r="C20" s="27"/>
      <c r="D20" s="36">
        <v>4</v>
      </c>
      <c r="E20" s="76"/>
      <c r="F20" s="63" t="s">
        <v>29</v>
      </c>
      <c r="G20" s="84">
        <f t="shared" si="0"/>
        <v>0</v>
      </c>
      <c r="H20" s="36">
        <v>4</v>
      </c>
      <c r="I20" s="85">
        <f t="shared" si="1"/>
        <v>0</v>
      </c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6"/>
      <c r="E21" s="76"/>
      <c r="F21" s="63"/>
      <c r="G21" s="78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6"/>
      <c r="E22" s="76"/>
      <c r="F22" s="63"/>
      <c r="G22" s="78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45"/>
      <c r="F23" s="63"/>
      <c r="G23" s="78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46"/>
      <c r="H24" s="39"/>
      <c r="I24" s="49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50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172"/>
      <c r="B30" s="162"/>
      <c r="C30" s="163"/>
      <c r="D30" s="164"/>
      <c r="E30" s="165"/>
      <c r="F30" s="166"/>
      <c r="G30" s="167"/>
      <c r="H30" s="168"/>
      <c r="I30" s="169"/>
      <c r="J30" s="170"/>
      <c r="K30" s="171"/>
      <c r="L30" s="168"/>
      <c r="M30" s="169"/>
      <c r="N30" s="170"/>
      <c r="O30" s="54"/>
    </row>
    <row r="31" spans="1:15" s="6" customFormat="1" x14ac:dyDescent="0.25">
      <c r="A31" s="161"/>
      <c r="B31" s="162"/>
      <c r="C31" s="163"/>
      <c r="D31" s="164"/>
      <c r="E31" s="165"/>
      <c r="F31" s="166"/>
      <c r="G31" s="167"/>
      <c r="H31" s="168"/>
      <c r="I31" s="169"/>
      <c r="J31" s="170"/>
      <c r="K31" s="171"/>
      <c r="L31" s="168"/>
      <c r="M31" s="169"/>
      <c r="N31" s="170"/>
      <c r="O31" s="54"/>
    </row>
    <row r="32" spans="1:15" s="6" customFormat="1" x14ac:dyDescent="0.25">
      <c r="A32" s="161"/>
      <c r="B32" s="162"/>
      <c r="C32" s="163"/>
      <c r="D32" s="164"/>
      <c r="E32" s="165"/>
      <c r="F32" s="166"/>
      <c r="G32" s="167"/>
      <c r="H32" s="168"/>
      <c r="I32" s="169"/>
      <c r="J32" s="170"/>
      <c r="K32" s="171"/>
      <c r="L32" s="168"/>
      <c r="M32" s="169"/>
      <c r="N32" s="170"/>
      <c r="O32" s="54"/>
    </row>
    <row r="33" spans="1:15" s="6" customFormat="1" x14ac:dyDescent="0.25">
      <c r="A33" s="161"/>
      <c r="B33" s="162"/>
      <c r="C33" s="163"/>
      <c r="D33" s="164"/>
      <c r="E33" s="165"/>
      <c r="F33" s="166"/>
      <c r="G33" s="167"/>
      <c r="H33" s="168"/>
      <c r="I33" s="169"/>
      <c r="J33" s="170"/>
      <c r="K33" s="171"/>
      <c r="L33" s="168"/>
      <c r="M33" s="169"/>
      <c r="N33" s="170"/>
      <c r="O33" s="54"/>
    </row>
    <row r="34" spans="1:15" s="6" customFormat="1" ht="13.5" thickBot="1" x14ac:dyDescent="0.3">
      <c r="A34" s="22"/>
      <c r="B34" s="32" t="s">
        <v>79</v>
      </c>
      <c r="C34" s="28"/>
      <c r="D34" s="38"/>
      <c r="E34" s="47"/>
      <c r="F34" s="64"/>
      <c r="G34" s="79">
        <f>SUM(G13:G33)</f>
        <v>90708</v>
      </c>
      <c r="H34" s="40"/>
      <c r="I34" s="79">
        <f>SUM(I13:I29)</f>
        <v>90708</v>
      </c>
      <c r="J34" s="55"/>
      <c r="K34" s="79">
        <f>SUM(K13:K29)</f>
        <v>0</v>
      </c>
      <c r="L34" s="40"/>
      <c r="M34" s="79">
        <f>SUM(M13:M29)</f>
        <v>0</v>
      </c>
      <c r="N34" s="55"/>
      <c r="O34" s="79">
        <f>SUM(O13:O29)</f>
        <v>0</v>
      </c>
    </row>
    <row r="35" spans="1:15" s="6" customFormat="1" ht="13.5" thickTop="1" x14ac:dyDescent="0.25">
      <c r="A35" s="7" t="s">
        <v>5</v>
      </c>
      <c r="B35" s="8"/>
      <c r="C35" s="157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231</v>
      </c>
      <c r="B39" s="496"/>
      <c r="C39" s="158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56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98"/>
  <sheetViews>
    <sheetView view="pageLayout" zoomScale="85" zoomScaleNormal="100" zoomScalePageLayoutView="85" workbookViewId="0">
      <selection activeCell="I83" sqref="I83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9" style="4" customWidth="1"/>
    <col min="5" max="5" width="12" style="7" customWidth="1"/>
    <col min="6" max="6" width="9" style="65" customWidth="1"/>
    <col min="7" max="7" width="11.85546875" style="7" customWidth="1"/>
    <col min="8" max="8" width="6.7109375" style="7" customWidth="1"/>
    <col min="9" max="9" width="12.28515625" style="7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7" width="6.140625" style="4" customWidth="1"/>
    <col min="18" max="16384" width="9.140625" style="7"/>
  </cols>
  <sheetData>
    <row r="1" spans="1:17" s="5" customFormat="1" ht="15.75" x14ac:dyDescent="0.25">
      <c r="A1" s="558" t="s">
        <v>26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334"/>
      <c r="Q1" s="334"/>
    </row>
    <row r="2" spans="1:17" s="5" customFormat="1" ht="15.75" x14ac:dyDescent="0.25">
      <c r="A2" s="558" t="s">
        <v>448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334"/>
      <c r="Q2" s="334"/>
    </row>
    <row r="3" spans="1:17" s="5" customFormat="1" x14ac:dyDescent="0.25">
      <c r="A3" s="333"/>
      <c r="B3" s="333"/>
      <c r="C3" s="334"/>
      <c r="D3" s="334"/>
      <c r="E3" s="333"/>
      <c r="F3" s="335"/>
      <c r="G3" s="333"/>
      <c r="H3" s="333"/>
      <c r="I3" s="333"/>
      <c r="J3" s="333"/>
      <c r="K3" s="333"/>
      <c r="L3" s="333"/>
      <c r="M3" s="333"/>
      <c r="N3" s="333"/>
      <c r="O3" s="333"/>
      <c r="P3" s="334"/>
      <c r="Q3" s="334"/>
    </row>
    <row r="4" spans="1:17" s="5" customFormat="1" x14ac:dyDescent="0.25">
      <c r="A4" s="333" t="s">
        <v>0</v>
      </c>
      <c r="B4" s="333"/>
      <c r="C4" s="559" t="s">
        <v>1</v>
      </c>
      <c r="D4" s="559"/>
      <c r="E4" s="559"/>
      <c r="F4" s="530"/>
      <c r="G4" s="530"/>
      <c r="H4" s="530"/>
      <c r="I4" s="530"/>
      <c r="J4" s="333"/>
      <c r="K4" s="333"/>
      <c r="L4" s="333"/>
      <c r="M4" s="333"/>
      <c r="N4" s="333"/>
      <c r="O4" s="333"/>
      <c r="P4" s="334"/>
      <c r="Q4" s="334"/>
    </row>
    <row r="5" spans="1:17" s="5" customFormat="1" x14ac:dyDescent="0.25">
      <c r="A5" s="333" t="s">
        <v>15</v>
      </c>
      <c r="B5" s="333"/>
      <c r="C5" s="557"/>
      <c r="D5" s="557"/>
      <c r="E5" s="557"/>
      <c r="F5" s="335"/>
      <c r="G5" s="334"/>
      <c r="H5" s="334"/>
      <c r="I5" s="334"/>
      <c r="J5" s="333"/>
      <c r="K5" s="333"/>
      <c r="L5" s="333"/>
      <c r="M5" s="333"/>
      <c r="N5" s="333"/>
      <c r="O5" s="333"/>
      <c r="P5" s="334"/>
      <c r="Q5" s="334"/>
    </row>
    <row r="6" spans="1:17" s="5" customFormat="1" x14ac:dyDescent="0.25">
      <c r="A6" s="333" t="s">
        <v>16</v>
      </c>
      <c r="B6" s="333"/>
      <c r="C6" s="489" t="s">
        <v>87</v>
      </c>
      <c r="D6" s="489"/>
      <c r="E6" s="489"/>
      <c r="F6" s="335"/>
      <c r="G6" s="334"/>
      <c r="H6" s="334"/>
      <c r="I6" s="334"/>
      <c r="J6" s="333"/>
      <c r="K6" s="333"/>
      <c r="L6" s="333"/>
      <c r="M6" s="333"/>
      <c r="N6" s="333"/>
      <c r="O6" s="333"/>
      <c r="P6" s="334"/>
      <c r="Q6" s="334"/>
    </row>
    <row r="7" spans="1:17" s="5" customFormat="1" x14ac:dyDescent="0.25">
      <c r="A7" s="333" t="s">
        <v>17</v>
      </c>
      <c r="B7" s="333"/>
      <c r="C7" s="559"/>
      <c r="D7" s="559"/>
      <c r="E7" s="559"/>
      <c r="F7" s="335"/>
      <c r="G7" s="334"/>
      <c r="H7" s="334"/>
      <c r="I7" s="334"/>
      <c r="J7" s="333"/>
      <c r="K7" s="333"/>
      <c r="L7" s="333"/>
      <c r="M7" s="333"/>
      <c r="N7" s="333"/>
      <c r="O7" s="333"/>
      <c r="P7" s="334"/>
      <c r="Q7" s="334"/>
    </row>
    <row r="8" spans="1:17" s="5" customFormat="1" ht="13.5" thickBot="1" x14ac:dyDescent="0.3">
      <c r="A8" s="333"/>
      <c r="B8" s="333"/>
      <c r="C8" s="334"/>
      <c r="D8" s="334"/>
      <c r="E8" s="334"/>
      <c r="F8" s="335"/>
      <c r="G8" s="334"/>
      <c r="H8" s="334"/>
      <c r="I8" s="334"/>
      <c r="J8" s="333"/>
      <c r="K8" s="333"/>
      <c r="L8" s="333"/>
      <c r="M8" s="333"/>
      <c r="N8" s="333"/>
      <c r="O8" s="333"/>
      <c r="P8" s="334"/>
      <c r="Q8" s="334"/>
    </row>
    <row r="9" spans="1:17" s="5" customFormat="1" ht="13.5" customHeight="1" thickTop="1" x14ac:dyDescent="0.25">
      <c r="A9" s="532" t="s">
        <v>2</v>
      </c>
      <c r="B9" s="535" t="s">
        <v>18</v>
      </c>
      <c r="C9" s="538" t="s">
        <v>19</v>
      </c>
      <c r="D9" s="538"/>
      <c r="E9" s="539" t="s">
        <v>22</v>
      </c>
      <c r="F9" s="538"/>
      <c r="G9" s="540"/>
      <c r="H9" s="541" t="s">
        <v>23</v>
      </c>
      <c r="I9" s="541"/>
      <c r="J9" s="541"/>
      <c r="K9" s="541"/>
      <c r="L9" s="541"/>
      <c r="M9" s="541"/>
      <c r="N9" s="541"/>
      <c r="O9" s="542"/>
      <c r="P9" s="334"/>
      <c r="Q9" s="334"/>
    </row>
    <row r="10" spans="1:17" s="5" customFormat="1" x14ac:dyDescent="0.25">
      <c r="A10" s="533"/>
      <c r="B10" s="536"/>
      <c r="C10" s="336" t="s">
        <v>19</v>
      </c>
      <c r="D10" s="337" t="s">
        <v>21</v>
      </c>
      <c r="E10" s="543" t="s">
        <v>3</v>
      </c>
      <c r="F10" s="544"/>
      <c r="G10" s="547" t="s">
        <v>4</v>
      </c>
      <c r="H10" s="549">
        <v>1</v>
      </c>
      <c r="I10" s="549"/>
      <c r="J10" s="551">
        <v>2</v>
      </c>
      <c r="K10" s="552"/>
      <c r="L10" s="549">
        <v>3</v>
      </c>
      <c r="M10" s="549"/>
      <c r="N10" s="551">
        <v>4</v>
      </c>
      <c r="O10" s="555"/>
      <c r="P10" s="334"/>
      <c r="Q10" s="334"/>
    </row>
    <row r="11" spans="1:17" s="1" customFormat="1" ht="13.5" thickBot="1" x14ac:dyDescent="0.3">
      <c r="A11" s="534"/>
      <c r="B11" s="537"/>
      <c r="C11" s="338" t="s">
        <v>20</v>
      </c>
      <c r="D11" s="339"/>
      <c r="E11" s="545"/>
      <c r="F11" s="546"/>
      <c r="G11" s="548"/>
      <c r="H11" s="550"/>
      <c r="I11" s="550"/>
      <c r="J11" s="553"/>
      <c r="K11" s="554"/>
      <c r="L11" s="550"/>
      <c r="M11" s="550"/>
      <c r="N11" s="553"/>
      <c r="O11" s="556"/>
      <c r="P11" s="340"/>
      <c r="Q11" s="340"/>
    </row>
    <row r="12" spans="1:17" s="5" customFormat="1" x14ac:dyDescent="0.25">
      <c r="A12" s="341"/>
      <c r="B12" s="403" t="s">
        <v>88</v>
      </c>
      <c r="C12" s="183"/>
      <c r="D12" s="343"/>
      <c r="E12" s="344"/>
      <c r="F12" s="345"/>
      <c r="G12" s="346"/>
      <c r="H12" s="183"/>
      <c r="I12" s="347"/>
      <c r="J12" s="344"/>
      <c r="K12" s="348"/>
      <c r="L12" s="349"/>
      <c r="M12" s="350"/>
      <c r="N12" s="351"/>
      <c r="O12" s="352"/>
      <c r="P12" s="334"/>
      <c r="Q12" s="334"/>
    </row>
    <row r="13" spans="1:17" s="6" customFormat="1" x14ac:dyDescent="0.25">
      <c r="A13" s="353">
        <v>1</v>
      </c>
      <c r="B13" s="31" t="s">
        <v>100</v>
      </c>
      <c r="C13" s="27"/>
      <c r="D13" s="37">
        <f>H13+J13+L13+N13</f>
        <v>4</v>
      </c>
      <c r="E13" s="76">
        <v>5000</v>
      </c>
      <c r="F13" s="355" t="s">
        <v>101</v>
      </c>
      <c r="G13" s="78">
        <f>E13*D13</f>
        <v>20000</v>
      </c>
      <c r="H13" s="37">
        <v>1</v>
      </c>
      <c r="I13" s="85">
        <f>H13*E13</f>
        <v>5000</v>
      </c>
      <c r="J13" s="287">
        <v>1</v>
      </c>
      <c r="K13" s="78">
        <f>J13*E13</f>
        <v>5000</v>
      </c>
      <c r="L13" s="27">
        <v>1</v>
      </c>
      <c r="M13" s="85">
        <f>L13*E13</f>
        <v>5000</v>
      </c>
      <c r="N13" s="287">
        <v>1</v>
      </c>
      <c r="O13" s="98">
        <f>N13*E13</f>
        <v>5000</v>
      </c>
      <c r="P13" s="373"/>
      <c r="Q13" s="373"/>
    </row>
    <row r="14" spans="1:17" s="6" customFormat="1" x14ac:dyDescent="0.25">
      <c r="A14" s="353">
        <v>2</v>
      </c>
      <c r="B14" s="31" t="s">
        <v>94</v>
      </c>
      <c r="C14" s="27"/>
      <c r="D14" s="37">
        <f t="shared" ref="D14:D74" si="0">H14+J14+L14+N14</f>
        <v>4</v>
      </c>
      <c r="E14" s="76">
        <v>900</v>
      </c>
      <c r="F14" s="355" t="s">
        <v>29</v>
      </c>
      <c r="G14" s="78">
        <f t="shared" ref="G14:G80" si="1">E14*D14</f>
        <v>3600</v>
      </c>
      <c r="H14" s="37">
        <v>2</v>
      </c>
      <c r="I14" s="85">
        <f t="shared" ref="I14:I80" si="2">H14*E14</f>
        <v>1800</v>
      </c>
      <c r="J14" s="287"/>
      <c r="K14" s="78">
        <f t="shared" ref="K14:K80" si="3">J14*E14</f>
        <v>0</v>
      </c>
      <c r="L14" s="27">
        <v>2</v>
      </c>
      <c r="M14" s="85">
        <f t="shared" ref="M14:M80" si="4">L14*E14</f>
        <v>1800</v>
      </c>
      <c r="N14" s="287"/>
      <c r="O14" s="98">
        <f t="shared" ref="O14:O80" si="5">N14*E14</f>
        <v>0</v>
      </c>
      <c r="P14" s="373"/>
      <c r="Q14" s="373"/>
    </row>
    <row r="15" spans="1:17" s="6" customFormat="1" x14ac:dyDescent="0.25">
      <c r="A15" s="353">
        <v>3</v>
      </c>
      <c r="B15" s="31" t="s">
        <v>496</v>
      </c>
      <c r="C15" s="27"/>
      <c r="D15" s="37">
        <f t="shared" si="0"/>
        <v>4</v>
      </c>
      <c r="E15" s="76"/>
      <c r="F15" s="355" t="s">
        <v>29</v>
      </c>
      <c r="G15" s="78">
        <f t="shared" si="1"/>
        <v>0</v>
      </c>
      <c r="H15" s="27">
        <v>1</v>
      </c>
      <c r="I15" s="85">
        <f t="shared" si="2"/>
        <v>0</v>
      </c>
      <c r="J15" s="287">
        <v>1</v>
      </c>
      <c r="K15" s="78">
        <f t="shared" si="3"/>
        <v>0</v>
      </c>
      <c r="L15" s="27">
        <v>1</v>
      </c>
      <c r="M15" s="85">
        <f t="shared" si="4"/>
        <v>0</v>
      </c>
      <c r="N15" s="287">
        <v>1</v>
      </c>
      <c r="O15" s="98">
        <f t="shared" si="5"/>
        <v>0</v>
      </c>
      <c r="P15" s="373"/>
      <c r="Q15" s="373"/>
    </row>
    <row r="16" spans="1:17" s="6" customFormat="1" x14ac:dyDescent="0.25">
      <c r="A16" s="353">
        <v>4</v>
      </c>
      <c r="B16" s="31" t="s">
        <v>497</v>
      </c>
      <c r="C16" s="27"/>
      <c r="D16" s="37">
        <f t="shared" si="0"/>
        <v>1</v>
      </c>
      <c r="E16" s="76">
        <v>2000</v>
      </c>
      <c r="F16" s="355" t="s">
        <v>29</v>
      </c>
      <c r="G16" s="78">
        <f t="shared" si="1"/>
        <v>2000</v>
      </c>
      <c r="H16" s="37">
        <v>1</v>
      </c>
      <c r="I16" s="85">
        <f t="shared" si="2"/>
        <v>2000</v>
      </c>
      <c r="J16" s="287"/>
      <c r="K16" s="78">
        <f t="shared" si="3"/>
        <v>0</v>
      </c>
      <c r="L16" s="27"/>
      <c r="M16" s="85">
        <f t="shared" si="4"/>
        <v>0</v>
      </c>
      <c r="N16" s="287"/>
      <c r="O16" s="98">
        <f t="shared" si="5"/>
        <v>0</v>
      </c>
      <c r="P16" s="373"/>
      <c r="Q16" s="373"/>
    </row>
    <row r="17" spans="1:17" s="6" customFormat="1" x14ac:dyDescent="0.25">
      <c r="A17" s="353">
        <v>5</v>
      </c>
      <c r="B17" s="31" t="s">
        <v>498</v>
      </c>
      <c r="C17" s="27"/>
      <c r="D17" s="37">
        <f t="shared" si="0"/>
        <v>1</v>
      </c>
      <c r="E17" s="76"/>
      <c r="F17" s="355" t="s">
        <v>29</v>
      </c>
      <c r="G17" s="78">
        <f t="shared" si="1"/>
        <v>0</v>
      </c>
      <c r="H17" s="37">
        <v>1</v>
      </c>
      <c r="I17" s="85">
        <f t="shared" si="2"/>
        <v>0</v>
      </c>
      <c r="J17" s="287"/>
      <c r="K17" s="78">
        <f t="shared" si="3"/>
        <v>0</v>
      </c>
      <c r="L17" s="27"/>
      <c r="M17" s="85">
        <f t="shared" si="4"/>
        <v>0</v>
      </c>
      <c r="N17" s="287"/>
      <c r="O17" s="98">
        <f t="shared" si="5"/>
        <v>0</v>
      </c>
      <c r="P17" s="373"/>
      <c r="Q17" s="373"/>
    </row>
    <row r="18" spans="1:17" s="6" customFormat="1" x14ac:dyDescent="0.25">
      <c r="A18" s="353">
        <v>6</v>
      </c>
      <c r="B18" s="31" t="s">
        <v>499</v>
      </c>
      <c r="C18" s="27"/>
      <c r="D18" s="37">
        <f t="shared" si="0"/>
        <v>1</v>
      </c>
      <c r="E18" s="76"/>
      <c r="F18" s="355" t="s">
        <v>29</v>
      </c>
      <c r="G18" s="78">
        <f t="shared" si="1"/>
        <v>0</v>
      </c>
      <c r="H18" s="37">
        <v>1</v>
      </c>
      <c r="I18" s="85">
        <f t="shared" si="2"/>
        <v>0</v>
      </c>
      <c r="J18" s="287"/>
      <c r="K18" s="78">
        <f t="shared" si="3"/>
        <v>0</v>
      </c>
      <c r="L18" s="27"/>
      <c r="M18" s="85">
        <f t="shared" si="4"/>
        <v>0</v>
      </c>
      <c r="N18" s="287"/>
      <c r="O18" s="98">
        <f t="shared" si="5"/>
        <v>0</v>
      </c>
      <c r="P18" s="373"/>
      <c r="Q18" s="373"/>
    </row>
    <row r="19" spans="1:17" s="6" customFormat="1" x14ac:dyDescent="0.25">
      <c r="A19" s="353">
        <v>7</v>
      </c>
      <c r="B19" s="31" t="s">
        <v>500</v>
      </c>
      <c r="C19" s="27"/>
      <c r="D19" s="37">
        <f t="shared" si="0"/>
        <v>1</v>
      </c>
      <c r="E19" s="76"/>
      <c r="F19" s="355" t="s">
        <v>29</v>
      </c>
      <c r="G19" s="78">
        <f t="shared" si="1"/>
        <v>0</v>
      </c>
      <c r="H19" s="27">
        <v>1</v>
      </c>
      <c r="I19" s="85">
        <f t="shared" si="2"/>
        <v>0</v>
      </c>
      <c r="J19" s="287"/>
      <c r="K19" s="78">
        <f t="shared" si="3"/>
        <v>0</v>
      </c>
      <c r="L19" s="27"/>
      <c r="M19" s="85">
        <f t="shared" si="4"/>
        <v>0</v>
      </c>
      <c r="N19" s="287"/>
      <c r="O19" s="98">
        <f t="shared" si="5"/>
        <v>0</v>
      </c>
      <c r="P19" s="373"/>
      <c r="Q19" s="373"/>
    </row>
    <row r="20" spans="1:17" s="6" customFormat="1" x14ac:dyDescent="0.25">
      <c r="A20" s="353">
        <v>8</v>
      </c>
      <c r="B20" s="31" t="s">
        <v>501</v>
      </c>
      <c r="C20" s="27"/>
      <c r="D20" s="37">
        <f t="shared" si="0"/>
        <v>2</v>
      </c>
      <c r="E20" s="76"/>
      <c r="F20" s="355" t="s">
        <v>29</v>
      </c>
      <c r="G20" s="78">
        <f t="shared" si="1"/>
        <v>0</v>
      </c>
      <c r="H20" s="27">
        <v>2</v>
      </c>
      <c r="I20" s="85">
        <f t="shared" si="2"/>
        <v>0</v>
      </c>
      <c r="J20" s="287"/>
      <c r="K20" s="78">
        <f t="shared" si="3"/>
        <v>0</v>
      </c>
      <c r="L20" s="27"/>
      <c r="M20" s="85">
        <f t="shared" si="4"/>
        <v>0</v>
      </c>
      <c r="N20" s="287"/>
      <c r="O20" s="98">
        <f t="shared" si="5"/>
        <v>0</v>
      </c>
      <c r="P20" s="373"/>
      <c r="Q20" s="373"/>
    </row>
    <row r="21" spans="1:17" s="6" customFormat="1" x14ac:dyDescent="0.25">
      <c r="A21" s="353">
        <v>9</v>
      </c>
      <c r="B21" s="31" t="s">
        <v>92</v>
      </c>
      <c r="C21" s="27"/>
      <c r="D21" s="37">
        <f t="shared" si="0"/>
        <v>4</v>
      </c>
      <c r="E21" s="76">
        <v>12000</v>
      </c>
      <c r="F21" s="355" t="s">
        <v>29</v>
      </c>
      <c r="G21" s="78">
        <f t="shared" si="1"/>
        <v>48000</v>
      </c>
      <c r="H21" s="37">
        <v>2</v>
      </c>
      <c r="I21" s="85">
        <f t="shared" si="2"/>
        <v>24000</v>
      </c>
      <c r="J21" s="287"/>
      <c r="K21" s="78">
        <f t="shared" si="3"/>
        <v>0</v>
      </c>
      <c r="L21" s="27">
        <v>2</v>
      </c>
      <c r="M21" s="85">
        <f t="shared" si="4"/>
        <v>24000</v>
      </c>
      <c r="N21" s="45"/>
      <c r="O21" s="98">
        <f t="shared" si="5"/>
        <v>0</v>
      </c>
      <c r="P21" s="373"/>
      <c r="Q21" s="373"/>
    </row>
    <row r="22" spans="1:17" s="6" customFormat="1" x14ac:dyDescent="0.25">
      <c r="A22" s="353">
        <v>10</v>
      </c>
      <c r="B22" s="31" t="s">
        <v>89</v>
      </c>
      <c r="C22" s="27"/>
      <c r="D22" s="37">
        <f t="shared" si="0"/>
        <v>4</v>
      </c>
      <c r="E22" s="76">
        <v>4000</v>
      </c>
      <c r="F22" s="355" t="s">
        <v>29</v>
      </c>
      <c r="G22" s="78">
        <f t="shared" si="1"/>
        <v>16000</v>
      </c>
      <c r="H22" s="37">
        <v>2</v>
      </c>
      <c r="I22" s="85">
        <f t="shared" si="2"/>
        <v>8000</v>
      </c>
      <c r="J22" s="287"/>
      <c r="K22" s="78">
        <f t="shared" si="3"/>
        <v>0</v>
      </c>
      <c r="L22" s="27">
        <v>2</v>
      </c>
      <c r="M22" s="85">
        <f t="shared" si="4"/>
        <v>8000</v>
      </c>
      <c r="N22" s="45"/>
      <c r="O22" s="98">
        <f t="shared" si="5"/>
        <v>0</v>
      </c>
      <c r="P22" s="373"/>
      <c r="Q22" s="373"/>
    </row>
    <row r="23" spans="1:17" s="6" customFormat="1" x14ac:dyDescent="0.25">
      <c r="A23" s="353">
        <v>11</v>
      </c>
      <c r="B23" s="31" t="s">
        <v>90</v>
      </c>
      <c r="C23" s="27"/>
      <c r="D23" s="37">
        <f t="shared" si="0"/>
        <v>4</v>
      </c>
      <c r="E23" s="76">
        <v>5000</v>
      </c>
      <c r="F23" s="355" t="s">
        <v>29</v>
      </c>
      <c r="G23" s="78">
        <f t="shared" si="1"/>
        <v>20000</v>
      </c>
      <c r="H23" s="37">
        <v>2</v>
      </c>
      <c r="I23" s="85">
        <f t="shared" si="2"/>
        <v>10000</v>
      </c>
      <c r="J23" s="287"/>
      <c r="K23" s="78">
        <f t="shared" si="3"/>
        <v>0</v>
      </c>
      <c r="L23" s="27">
        <v>2</v>
      </c>
      <c r="M23" s="85">
        <f t="shared" si="4"/>
        <v>10000</v>
      </c>
      <c r="N23" s="45"/>
      <c r="O23" s="98">
        <f t="shared" si="5"/>
        <v>0</v>
      </c>
      <c r="P23" s="373"/>
      <c r="Q23" s="373"/>
    </row>
    <row r="24" spans="1:17" s="6" customFormat="1" x14ac:dyDescent="0.25">
      <c r="A24" s="353">
        <v>12</v>
      </c>
      <c r="B24" s="31" t="s">
        <v>91</v>
      </c>
      <c r="C24" s="27"/>
      <c r="D24" s="37">
        <f t="shared" si="0"/>
        <v>4</v>
      </c>
      <c r="E24" s="76">
        <v>6000</v>
      </c>
      <c r="F24" s="355" t="s">
        <v>29</v>
      </c>
      <c r="G24" s="78">
        <f t="shared" si="1"/>
        <v>24000</v>
      </c>
      <c r="H24" s="37">
        <v>2</v>
      </c>
      <c r="I24" s="85">
        <f t="shared" si="2"/>
        <v>12000</v>
      </c>
      <c r="J24" s="287"/>
      <c r="K24" s="78">
        <f t="shared" si="3"/>
        <v>0</v>
      </c>
      <c r="L24" s="27">
        <v>2</v>
      </c>
      <c r="M24" s="85">
        <f t="shared" si="4"/>
        <v>12000</v>
      </c>
      <c r="N24" s="45"/>
      <c r="O24" s="98">
        <f t="shared" si="5"/>
        <v>0</v>
      </c>
      <c r="P24" s="373"/>
      <c r="Q24" s="373"/>
    </row>
    <row r="25" spans="1:17" s="6" customFormat="1" x14ac:dyDescent="0.25">
      <c r="A25" s="353">
        <v>13</v>
      </c>
      <c r="B25" s="31" t="s">
        <v>502</v>
      </c>
      <c r="C25" s="27"/>
      <c r="D25" s="37">
        <f t="shared" si="0"/>
        <v>5000</v>
      </c>
      <c r="E25" s="76"/>
      <c r="F25" s="355" t="s">
        <v>29</v>
      </c>
      <c r="G25" s="78">
        <f t="shared" si="1"/>
        <v>0</v>
      </c>
      <c r="H25" s="37">
        <v>5000</v>
      </c>
      <c r="I25" s="85">
        <f t="shared" si="2"/>
        <v>0</v>
      </c>
      <c r="J25" s="287"/>
      <c r="K25" s="78">
        <f t="shared" si="3"/>
        <v>0</v>
      </c>
      <c r="L25" s="27"/>
      <c r="M25" s="85">
        <f t="shared" si="4"/>
        <v>0</v>
      </c>
      <c r="N25" s="45"/>
      <c r="O25" s="98">
        <f t="shared" si="5"/>
        <v>0</v>
      </c>
      <c r="P25" s="373"/>
      <c r="Q25" s="373"/>
    </row>
    <row r="26" spans="1:17" s="6" customFormat="1" x14ac:dyDescent="0.25">
      <c r="A26" s="353">
        <v>14</v>
      </c>
      <c r="B26" s="31" t="s">
        <v>98</v>
      </c>
      <c r="C26" s="27"/>
      <c r="D26" s="37">
        <f t="shared" si="0"/>
        <v>1</v>
      </c>
      <c r="E26" s="76">
        <v>40000</v>
      </c>
      <c r="F26" s="355" t="s">
        <v>29</v>
      </c>
      <c r="G26" s="78">
        <f t="shared" si="1"/>
        <v>40000</v>
      </c>
      <c r="H26" s="27">
        <v>1</v>
      </c>
      <c r="I26" s="85">
        <f t="shared" si="2"/>
        <v>40000</v>
      </c>
      <c r="J26" s="45"/>
      <c r="K26" s="78">
        <f t="shared" si="3"/>
        <v>0</v>
      </c>
      <c r="L26" s="357"/>
      <c r="M26" s="85">
        <f t="shared" si="4"/>
        <v>0</v>
      </c>
      <c r="N26" s="45"/>
      <c r="O26" s="98">
        <f t="shared" si="5"/>
        <v>0</v>
      </c>
      <c r="P26" s="373"/>
      <c r="Q26" s="373"/>
    </row>
    <row r="27" spans="1:17" s="6" customFormat="1" x14ac:dyDescent="0.25">
      <c r="A27" s="353">
        <v>15</v>
      </c>
      <c r="B27" s="31" t="s">
        <v>95</v>
      </c>
      <c r="C27" s="27"/>
      <c r="D27" s="37">
        <f t="shared" si="0"/>
        <v>2</v>
      </c>
      <c r="E27" s="76">
        <v>3728</v>
      </c>
      <c r="F27" s="355" t="s">
        <v>29</v>
      </c>
      <c r="G27" s="78">
        <f t="shared" si="1"/>
        <v>7456</v>
      </c>
      <c r="H27" s="27">
        <v>1</v>
      </c>
      <c r="I27" s="85">
        <f t="shared" si="2"/>
        <v>3728</v>
      </c>
      <c r="J27" s="287"/>
      <c r="K27" s="78">
        <f t="shared" si="3"/>
        <v>0</v>
      </c>
      <c r="L27" s="27">
        <v>1</v>
      </c>
      <c r="M27" s="85">
        <f t="shared" si="4"/>
        <v>3728</v>
      </c>
      <c r="N27" s="287"/>
      <c r="O27" s="98">
        <f t="shared" si="5"/>
        <v>0</v>
      </c>
      <c r="P27" s="373"/>
      <c r="Q27" s="373"/>
    </row>
    <row r="28" spans="1:17" s="6" customFormat="1" x14ac:dyDescent="0.25">
      <c r="A28" s="353">
        <v>16</v>
      </c>
      <c r="B28" s="31" t="s">
        <v>96</v>
      </c>
      <c r="C28" s="27"/>
      <c r="D28" s="37">
        <f t="shared" si="0"/>
        <v>2</v>
      </c>
      <c r="E28" s="76">
        <v>7886</v>
      </c>
      <c r="F28" s="355" t="s">
        <v>29</v>
      </c>
      <c r="G28" s="78">
        <f t="shared" si="1"/>
        <v>15772</v>
      </c>
      <c r="H28" s="27">
        <v>1</v>
      </c>
      <c r="I28" s="85">
        <f t="shared" si="2"/>
        <v>7886</v>
      </c>
      <c r="J28" s="287"/>
      <c r="K28" s="78">
        <f t="shared" si="3"/>
        <v>0</v>
      </c>
      <c r="L28" s="27">
        <v>1</v>
      </c>
      <c r="M28" s="85">
        <f t="shared" si="4"/>
        <v>7886</v>
      </c>
      <c r="N28" s="287"/>
      <c r="O28" s="98">
        <f t="shared" si="5"/>
        <v>0</v>
      </c>
      <c r="P28" s="373"/>
      <c r="Q28" s="373"/>
    </row>
    <row r="29" spans="1:17" s="6" customFormat="1" x14ac:dyDescent="0.25">
      <c r="A29" s="353">
        <v>17</v>
      </c>
      <c r="B29" s="31" t="s">
        <v>97</v>
      </c>
      <c r="C29" s="27"/>
      <c r="D29" s="37">
        <f t="shared" si="0"/>
        <v>1</v>
      </c>
      <c r="E29" s="76">
        <v>15710</v>
      </c>
      <c r="F29" s="355" t="s">
        <v>29</v>
      </c>
      <c r="G29" s="78">
        <f t="shared" si="1"/>
        <v>15710</v>
      </c>
      <c r="H29" s="27">
        <v>1</v>
      </c>
      <c r="I29" s="85">
        <f t="shared" si="2"/>
        <v>15710</v>
      </c>
      <c r="J29" s="287"/>
      <c r="K29" s="78">
        <f t="shared" si="3"/>
        <v>0</v>
      </c>
      <c r="L29" s="357"/>
      <c r="M29" s="85">
        <f t="shared" si="4"/>
        <v>0</v>
      </c>
      <c r="N29" s="45"/>
      <c r="O29" s="98">
        <f t="shared" si="5"/>
        <v>0</v>
      </c>
      <c r="P29" s="373"/>
      <c r="Q29" s="373"/>
    </row>
    <row r="30" spans="1:17" s="6" customFormat="1" x14ac:dyDescent="0.25">
      <c r="A30" s="353"/>
      <c r="B30" s="354" t="s">
        <v>503</v>
      </c>
      <c r="C30" s="27"/>
      <c r="D30" s="37"/>
      <c r="E30" s="76"/>
      <c r="F30" s="355"/>
      <c r="G30" s="78">
        <f t="shared" si="1"/>
        <v>0</v>
      </c>
      <c r="H30" s="37"/>
      <c r="I30" s="85">
        <f t="shared" si="2"/>
        <v>0</v>
      </c>
      <c r="J30" s="287"/>
      <c r="K30" s="78">
        <f t="shared" si="3"/>
        <v>0</v>
      </c>
      <c r="L30" s="27"/>
      <c r="M30" s="85">
        <f t="shared" si="4"/>
        <v>0</v>
      </c>
      <c r="N30" s="287"/>
      <c r="O30" s="98">
        <f t="shared" si="5"/>
        <v>0</v>
      </c>
      <c r="P30" s="373"/>
      <c r="Q30" s="373"/>
    </row>
    <row r="31" spans="1:17" s="6" customFormat="1" x14ac:dyDescent="0.25">
      <c r="A31" s="353">
        <v>18</v>
      </c>
      <c r="B31" s="31" t="s">
        <v>108</v>
      </c>
      <c r="C31" s="27"/>
      <c r="D31" s="37">
        <f t="shared" si="0"/>
        <v>1</v>
      </c>
      <c r="E31" s="76">
        <v>6000</v>
      </c>
      <c r="F31" s="355" t="s">
        <v>29</v>
      </c>
      <c r="G31" s="78">
        <f t="shared" si="1"/>
        <v>6000</v>
      </c>
      <c r="H31" s="37">
        <v>1</v>
      </c>
      <c r="I31" s="85">
        <f t="shared" si="2"/>
        <v>6000</v>
      </c>
      <c r="J31" s="287"/>
      <c r="K31" s="78">
        <f t="shared" si="3"/>
        <v>0</v>
      </c>
      <c r="L31" s="27"/>
      <c r="M31" s="85">
        <f t="shared" si="4"/>
        <v>0</v>
      </c>
      <c r="N31" s="287"/>
      <c r="O31" s="98">
        <f t="shared" si="5"/>
        <v>0</v>
      </c>
      <c r="P31" s="373"/>
      <c r="Q31" s="373"/>
    </row>
    <row r="32" spans="1:17" s="6" customFormat="1" x14ac:dyDescent="0.25">
      <c r="A32" s="353">
        <v>19</v>
      </c>
      <c r="B32" s="31" t="s">
        <v>504</v>
      </c>
      <c r="C32" s="27"/>
      <c r="D32" s="37">
        <f t="shared" si="0"/>
        <v>2</v>
      </c>
      <c r="E32" s="76"/>
      <c r="F32" s="355" t="s">
        <v>29</v>
      </c>
      <c r="G32" s="78">
        <f t="shared" si="1"/>
        <v>0</v>
      </c>
      <c r="H32" s="37">
        <v>1</v>
      </c>
      <c r="I32" s="85">
        <f t="shared" si="2"/>
        <v>0</v>
      </c>
      <c r="J32" s="287">
        <v>1</v>
      </c>
      <c r="K32" s="78">
        <f t="shared" si="3"/>
        <v>0</v>
      </c>
      <c r="L32" s="27"/>
      <c r="M32" s="85">
        <f t="shared" si="4"/>
        <v>0</v>
      </c>
      <c r="N32" s="287"/>
      <c r="O32" s="98">
        <f t="shared" si="5"/>
        <v>0</v>
      </c>
      <c r="P32" s="373"/>
      <c r="Q32" s="373"/>
    </row>
    <row r="33" spans="1:17" x14ac:dyDescent="0.25">
      <c r="A33" s="353">
        <v>20</v>
      </c>
      <c r="B33" s="31" t="s">
        <v>505</v>
      </c>
      <c r="C33" s="27"/>
      <c r="D33" s="37">
        <f t="shared" si="0"/>
        <v>2</v>
      </c>
      <c r="E33" s="76"/>
      <c r="F33" s="355" t="s">
        <v>29</v>
      </c>
      <c r="G33" s="78">
        <f t="shared" si="1"/>
        <v>0</v>
      </c>
      <c r="H33" s="37">
        <v>1</v>
      </c>
      <c r="I33" s="85">
        <f t="shared" si="2"/>
        <v>0</v>
      </c>
      <c r="J33" s="287">
        <v>1</v>
      </c>
      <c r="K33" s="78">
        <f t="shared" si="3"/>
        <v>0</v>
      </c>
      <c r="L33" s="27"/>
      <c r="M33" s="85">
        <f t="shared" si="4"/>
        <v>0</v>
      </c>
      <c r="N33" s="287"/>
      <c r="O33" s="98">
        <f t="shared" si="5"/>
        <v>0</v>
      </c>
      <c r="P33" s="373"/>
      <c r="Q33" s="373"/>
    </row>
    <row r="34" spans="1:17" ht="13.5" thickBot="1" x14ac:dyDescent="0.3">
      <c r="A34" s="363"/>
      <c r="B34" s="364" t="s">
        <v>605</v>
      </c>
      <c r="C34" s="365"/>
      <c r="D34" s="366"/>
      <c r="E34" s="367"/>
      <c r="F34" s="368"/>
      <c r="G34" s="369">
        <f>SUM(G13:G33)</f>
        <v>218538</v>
      </c>
      <c r="H34" s="370"/>
      <c r="I34" s="369">
        <f>SUM(I13:I33)</f>
        <v>136124</v>
      </c>
      <c r="J34" s="371"/>
      <c r="K34" s="369">
        <f>SUM(K13:K33)</f>
        <v>5000</v>
      </c>
      <c r="L34" s="370"/>
      <c r="M34" s="369">
        <f>SUM(M13:M33)</f>
        <v>72414</v>
      </c>
      <c r="N34" s="371"/>
      <c r="O34" s="369">
        <f>SUM(O13:O33)</f>
        <v>5000</v>
      </c>
      <c r="P34" s="373"/>
      <c r="Q34" s="373"/>
    </row>
    <row r="35" spans="1:17" ht="13.5" thickTop="1" x14ac:dyDescent="0.25">
      <c r="A35" s="360" t="s">
        <v>5</v>
      </c>
      <c r="B35" s="333"/>
      <c r="C35" s="457"/>
      <c r="D35" s="333" t="s">
        <v>6</v>
      </c>
      <c r="E35" s="333"/>
      <c r="F35" s="335"/>
      <c r="G35" s="333"/>
      <c r="H35" s="333"/>
      <c r="I35" s="372"/>
      <c r="J35" s="333"/>
      <c r="K35" s="372"/>
      <c r="L35" s="360"/>
      <c r="M35" s="360" t="s">
        <v>7</v>
      </c>
      <c r="N35" s="333"/>
      <c r="O35" s="360"/>
      <c r="P35" s="373"/>
      <c r="Q35" s="373"/>
    </row>
    <row r="36" spans="1:17" x14ac:dyDescent="0.25">
      <c r="A36" s="360"/>
      <c r="B36" s="360"/>
      <c r="C36" s="373"/>
      <c r="D36" s="360" t="s">
        <v>8</v>
      </c>
      <c r="E36" s="360"/>
      <c r="F36" s="374"/>
      <c r="G36" s="360"/>
      <c r="H36" s="360"/>
      <c r="I36" s="375">
        <f>I34+K34+M34+O34</f>
        <v>218538</v>
      </c>
      <c r="J36" s="360"/>
      <c r="K36" s="404"/>
      <c r="L36" s="360"/>
      <c r="M36" s="360"/>
      <c r="N36" s="360"/>
      <c r="O36" s="360"/>
      <c r="P36" s="373"/>
      <c r="Q36" s="373"/>
    </row>
    <row r="37" spans="1:17" x14ac:dyDescent="0.25">
      <c r="A37" s="360"/>
      <c r="B37" s="360"/>
      <c r="C37" s="373"/>
      <c r="D37" s="373"/>
      <c r="E37" s="360"/>
      <c r="F37" s="374"/>
      <c r="G37" s="360"/>
      <c r="H37" s="360"/>
      <c r="I37" s="375"/>
      <c r="J37" s="360"/>
      <c r="K37" s="360"/>
      <c r="L37" s="360"/>
      <c r="M37" s="360"/>
      <c r="N37" s="360"/>
      <c r="O37" s="360"/>
      <c r="P37" s="373"/>
      <c r="Q37" s="373"/>
    </row>
    <row r="38" spans="1:17" x14ac:dyDescent="0.25">
      <c r="A38" s="360"/>
      <c r="B38" s="360"/>
      <c r="C38" s="373"/>
      <c r="D38" s="373"/>
      <c r="E38" s="360"/>
      <c r="F38" s="374"/>
      <c r="G38" s="360"/>
      <c r="H38" s="360"/>
      <c r="I38" s="375"/>
      <c r="J38" s="360"/>
      <c r="K38" s="360"/>
      <c r="L38" s="360"/>
      <c r="M38" s="360"/>
      <c r="N38" s="360"/>
      <c r="O38" s="360"/>
      <c r="P38" s="373"/>
      <c r="Q38" s="373"/>
    </row>
    <row r="39" spans="1:17" x14ac:dyDescent="0.25">
      <c r="A39" s="530" t="s">
        <v>607</v>
      </c>
      <c r="B39" s="530"/>
      <c r="C39" s="457"/>
      <c r="D39" s="530" t="s">
        <v>9</v>
      </c>
      <c r="E39" s="530"/>
      <c r="F39" s="530"/>
      <c r="G39" s="333"/>
      <c r="H39" s="530" t="s">
        <v>10</v>
      </c>
      <c r="I39" s="530"/>
      <c r="J39" s="530"/>
      <c r="K39" s="333"/>
      <c r="L39" s="333"/>
      <c r="M39" s="530" t="s">
        <v>24</v>
      </c>
      <c r="N39" s="530"/>
      <c r="O39" s="530"/>
      <c r="P39" s="373"/>
      <c r="Q39" s="373"/>
    </row>
    <row r="40" spans="1:17" x14ac:dyDescent="0.25">
      <c r="A40" s="531" t="s">
        <v>11</v>
      </c>
      <c r="B40" s="531"/>
      <c r="C40" s="458"/>
      <c r="D40" s="531" t="s">
        <v>12</v>
      </c>
      <c r="E40" s="531"/>
      <c r="F40" s="531"/>
      <c r="G40" s="377"/>
      <c r="H40" s="531" t="s">
        <v>13</v>
      </c>
      <c r="I40" s="531"/>
      <c r="J40" s="531"/>
      <c r="K40" s="377"/>
      <c r="L40" s="377"/>
      <c r="M40" s="531" t="s">
        <v>25</v>
      </c>
      <c r="N40" s="531"/>
      <c r="O40" s="531"/>
      <c r="P40" s="373"/>
      <c r="Q40" s="373"/>
    </row>
    <row r="41" spans="1:17" x14ac:dyDescent="0.25">
      <c r="A41" s="353"/>
      <c r="B41" s="491" t="s">
        <v>475</v>
      </c>
      <c r="C41" s="27"/>
      <c r="D41" s="37"/>
      <c r="E41" s="76"/>
      <c r="F41" s="355"/>
      <c r="G41" s="78">
        <f>G34</f>
        <v>218538</v>
      </c>
      <c r="H41" s="37"/>
      <c r="I41" s="78">
        <f>I34</f>
        <v>136124</v>
      </c>
      <c r="J41" s="287"/>
      <c r="K41" s="78">
        <f>K34</f>
        <v>5000</v>
      </c>
      <c r="L41" s="27"/>
      <c r="M41" s="78">
        <f>M34</f>
        <v>72414</v>
      </c>
      <c r="N41" s="287"/>
      <c r="O41" s="78">
        <f>O34</f>
        <v>5000</v>
      </c>
      <c r="P41" s="373"/>
      <c r="Q41" s="373"/>
    </row>
    <row r="42" spans="1:17" x14ac:dyDescent="0.25">
      <c r="A42" s="353">
        <v>21</v>
      </c>
      <c r="B42" s="31" t="s">
        <v>106</v>
      </c>
      <c r="C42" s="27"/>
      <c r="D42" s="37">
        <f t="shared" si="0"/>
        <v>2</v>
      </c>
      <c r="E42" s="76">
        <v>300</v>
      </c>
      <c r="F42" s="355" t="s">
        <v>29</v>
      </c>
      <c r="G42" s="78">
        <f t="shared" si="1"/>
        <v>600</v>
      </c>
      <c r="H42" s="37">
        <v>1</v>
      </c>
      <c r="I42" s="85">
        <f t="shared" si="2"/>
        <v>300</v>
      </c>
      <c r="J42" s="287">
        <v>1</v>
      </c>
      <c r="K42" s="78">
        <f t="shared" si="3"/>
        <v>300</v>
      </c>
      <c r="L42" s="27"/>
      <c r="M42" s="85">
        <f t="shared" si="4"/>
        <v>0</v>
      </c>
      <c r="N42" s="287"/>
      <c r="O42" s="98">
        <f t="shared" si="5"/>
        <v>0</v>
      </c>
      <c r="P42" s="373"/>
      <c r="Q42" s="373"/>
    </row>
    <row r="43" spans="1:17" x14ac:dyDescent="0.25">
      <c r="A43" s="353">
        <v>22</v>
      </c>
      <c r="B43" s="101" t="s">
        <v>107</v>
      </c>
      <c r="C43" s="27"/>
      <c r="D43" s="37">
        <f t="shared" si="0"/>
        <v>2</v>
      </c>
      <c r="E43" s="76">
        <v>500</v>
      </c>
      <c r="F43" s="355" t="s">
        <v>29</v>
      </c>
      <c r="G43" s="78">
        <f t="shared" si="1"/>
        <v>1000</v>
      </c>
      <c r="H43" s="37">
        <v>1</v>
      </c>
      <c r="I43" s="85">
        <f t="shared" si="2"/>
        <v>500</v>
      </c>
      <c r="J43" s="287">
        <v>1</v>
      </c>
      <c r="K43" s="78">
        <f t="shared" si="3"/>
        <v>500</v>
      </c>
      <c r="L43" s="27"/>
      <c r="M43" s="85">
        <f t="shared" si="4"/>
        <v>0</v>
      </c>
      <c r="N43" s="287"/>
      <c r="O43" s="98">
        <f t="shared" si="5"/>
        <v>0</v>
      </c>
      <c r="P43" s="373"/>
      <c r="Q43" s="373"/>
    </row>
    <row r="44" spans="1:17" x14ac:dyDescent="0.25">
      <c r="A44" s="353">
        <v>23</v>
      </c>
      <c r="B44" s="31" t="s">
        <v>506</v>
      </c>
      <c r="C44" s="27"/>
      <c r="D44" s="37">
        <f t="shared" si="0"/>
        <v>2</v>
      </c>
      <c r="E44" s="76"/>
      <c r="F44" s="355" t="s">
        <v>29</v>
      </c>
      <c r="G44" s="78">
        <f t="shared" si="1"/>
        <v>0</v>
      </c>
      <c r="H44" s="27">
        <v>1</v>
      </c>
      <c r="I44" s="85">
        <f t="shared" si="2"/>
        <v>0</v>
      </c>
      <c r="J44" s="287">
        <v>1</v>
      </c>
      <c r="K44" s="78">
        <f t="shared" si="3"/>
        <v>0</v>
      </c>
      <c r="L44" s="27"/>
      <c r="M44" s="85">
        <f t="shared" si="4"/>
        <v>0</v>
      </c>
      <c r="N44" s="287"/>
      <c r="O44" s="98">
        <f t="shared" si="5"/>
        <v>0</v>
      </c>
      <c r="P44" s="373"/>
      <c r="Q44" s="373"/>
    </row>
    <row r="45" spans="1:17" x14ac:dyDescent="0.25">
      <c r="A45" s="353">
        <v>24</v>
      </c>
      <c r="B45" s="31" t="s">
        <v>105</v>
      </c>
      <c r="C45" s="27"/>
      <c r="D45" s="37">
        <f t="shared" si="0"/>
        <v>12</v>
      </c>
      <c r="E45" s="76">
        <v>85</v>
      </c>
      <c r="F45" s="355" t="s">
        <v>29</v>
      </c>
      <c r="G45" s="78">
        <f t="shared" si="1"/>
        <v>1020</v>
      </c>
      <c r="H45" s="27">
        <v>6</v>
      </c>
      <c r="I45" s="85">
        <f t="shared" si="2"/>
        <v>510</v>
      </c>
      <c r="J45" s="287">
        <v>6</v>
      </c>
      <c r="K45" s="78">
        <f t="shared" si="3"/>
        <v>510</v>
      </c>
      <c r="L45" s="27"/>
      <c r="M45" s="85">
        <f t="shared" si="4"/>
        <v>0</v>
      </c>
      <c r="N45" s="45"/>
      <c r="O45" s="98">
        <f t="shared" si="5"/>
        <v>0</v>
      </c>
      <c r="P45" s="373"/>
      <c r="Q45" s="373"/>
    </row>
    <row r="46" spans="1:17" x14ac:dyDescent="0.25">
      <c r="A46" s="353">
        <v>25</v>
      </c>
      <c r="B46" s="31" t="s">
        <v>507</v>
      </c>
      <c r="C46" s="27"/>
      <c r="D46" s="37">
        <f t="shared" si="0"/>
        <v>2</v>
      </c>
      <c r="E46" s="76"/>
      <c r="F46" s="355" t="s">
        <v>29</v>
      </c>
      <c r="G46" s="78">
        <f t="shared" si="1"/>
        <v>0</v>
      </c>
      <c r="H46" s="27">
        <v>1</v>
      </c>
      <c r="I46" s="85">
        <f t="shared" si="2"/>
        <v>0</v>
      </c>
      <c r="J46" s="287">
        <v>1</v>
      </c>
      <c r="K46" s="78">
        <f t="shared" si="3"/>
        <v>0</v>
      </c>
      <c r="L46" s="27"/>
      <c r="M46" s="85">
        <f t="shared" si="4"/>
        <v>0</v>
      </c>
      <c r="N46" s="45"/>
      <c r="O46" s="98">
        <f t="shared" si="5"/>
        <v>0</v>
      </c>
      <c r="P46" s="373"/>
      <c r="Q46" s="373"/>
    </row>
    <row r="47" spans="1:17" x14ac:dyDescent="0.25">
      <c r="A47" s="353">
        <v>26</v>
      </c>
      <c r="B47" s="31" t="s">
        <v>508</v>
      </c>
      <c r="C47" s="27"/>
      <c r="D47" s="37">
        <f t="shared" si="0"/>
        <v>2</v>
      </c>
      <c r="E47" s="76"/>
      <c r="F47" s="355" t="s">
        <v>29</v>
      </c>
      <c r="G47" s="78">
        <f t="shared" si="1"/>
        <v>0</v>
      </c>
      <c r="H47" s="27">
        <v>1</v>
      </c>
      <c r="I47" s="85">
        <f t="shared" si="2"/>
        <v>0</v>
      </c>
      <c r="J47" s="287">
        <v>1</v>
      </c>
      <c r="K47" s="78">
        <f t="shared" si="3"/>
        <v>0</v>
      </c>
      <c r="L47" s="27"/>
      <c r="M47" s="85">
        <f t="shared" si="4"/>
        <v>0</v>
      </c>
      <c r="N47" s="45"/>
      <c r="O47" s="98">
        <f t="shared" si="5"/>
        <v>0</v>
      </c>
      <c r="P47" s="373"/>
      <c r="Q47" s="373"/>
    </row>
    <row r="48" spans="1:17" x14ac:dyDescent="0.25">
      <c r="A48" s="353">
        <v>27</v>
      </c>
      <c r="B48" s="31" t="s">
        <v>509</v>
      </c>
      <c r="C48" s="27"/>
      <c r="D48" s="37">
        <f t="shared" si="0"/>
        <v>2</v>
      </c>
      <c r="E48" s="76"/>
      <c r="F48" s="355" t="s">
        <v>29</v>
      </c>
      <c r="G48" s="78">
        <f t="shared" si="1"/>
        <v>0</v>
      </c>
      <c r="H48" s="27">
        <v>1</v>
      </c>
      <c r="I48" s="85">
        <f t="shared" si="2"/>
        <v>0</v>
      </c>
      <c r="J48" s="287">
        <v>1</v>
      </c>
      <c r="K48" s="78">
        <f t="shared" si="3"/>
        <v>0</v>
      </c>
      <c r="L48" s="27"/>
      <c r="M48" s="85">
        <f t="shared" si="4"/>
        <v>0</v>
      </c>
      <c r="N48" s="45"/>
      <c r="O48" s="98">
        <f t="shared" si="5"/>
        <v>0</v>
      </c>
      <c r="P48" s="373"/>
      <c r="Q48" s="373"/>
    </row>
    <row r="49" spans="1:17" x14ac:dyDescent="0.25">
      <c r="A49" s="353">
        <v>28</v>
      </c>
      <c r="B49" s="31" t="s">
        <v>510</v>
      </c>
      <c r="C49" s="27"/>
      <c r="D49" s="37">
        <f t="shared" si="0"/>
        <v>1</v>
      </c>
      <c r="E49" s="76"/>
      <c r="F49" s="355" t="s">
        <v>29</v>
      </c>
      <c r="G49" s="78">
        <f t="shared" si="1"/>
        <v>0</v>
      </c>
      <c r="H49" s="27">
        <v>1</v>
      </c>
      <c r="I49" s="85">
        <f t="shared" si="2"/>
        <v>0</v>
      </c>
      <c r="J49" s="287"/>
      <c r="K49" s="78">
        <f t="shared" si="3"/>
        <v>0</v>
      </c>
      <c r="L49" s="27"/>
      <c r="M49" s="85">
        <f t="shared" si="4"/>
        <v>0</v>
      </c>
      <c r="N49" s="45"/>
      <c r="O49" s="98">
        <f t="shared" si="5"/>
        <v>0</v>
      </c>
      <c r="P49" s="373"/>
      <c r="Q49" s="373"/>
    </row>
    <row r="50" spans="1:17" x14ac:dyDescent="0.25">
      <c r="A50" s="353">
        <v>29</v>
      </c>
      <c r="B50" s="31" t="s">
        <v>511</v>
      </c>
      <c r="C50" s="27"/>
      <c r="D50" s="37">
        <f t="shared" si="0"/>
        <v>4</v>
      </c>
      <c r="E50" s="76"/>
      <c r="F50" s="355" t="s">
        <v>59</v>
      </c>
      <c r="G50" s="78">
        <f t="shared" si="1"/>
        <v>0</v>
      </c>
      <c r="H50" s="27">
        <v>2</v>
      </c>
      <c r="I50" s="85">
        <f t="shared" si="2"/>
        <v>0</v>
      </c>
      <c r="J50" s="287">
        <v>2</v>
      </c>
      <c r="K50" s="78">
        <f t="shared" si="3"/>
        <v>0</v>
      </c>
      <c r="L50" s="27"/>
      <c r="M50" s="85">
        <f t="shared" si="4"/>
        <v>0</v>
      </c>
      <c r="N50" s="45"/>
      <c r="O50" s="98">
        <f t="shared" si="5"/>
        <v>0</v>
      </c>
      <c r="P50" s="373"/>
      <c r="Q50" s="373"/>
    </row>
    <row r="51" spans="1:17" x14ac:dyDescent="0.25">
      <c r="A51" s="353">
        <v>30</v>
      </c>
      <c r="B51" s="31" t="s">
        <v>512</v>
      </c>
      <c r="C51" s="27"/>
      <c r="D51" s="37">
        <f t="shared" si="0"/>
        <v>4</v>
      </c>
      <c r="E51" s="76"/>
      <c r="F51" s="355" t="s">
        <v>29</v>
      </c>
      <c r="G51" s="78">
        <f t="shared" si="1"/>
        <v>0</v>
      </c>
      <c r="H51" s="27">
        <v>2</v>
      </c>
      <c r="I51" s="85">
        <f t="shared" si="2"/>
        <v>0</v>
      </c>
      <c r="J51" s="287">
        <v>2</v>
      </c>
      <c r="K51" s="78">
        <f t="shared" si="3"/>
        <v>0</v>
      </c>
      <c r="L51" s="27"/>
      <c r="M51" s="85">
        <f t="shared" si="4"/>
        <v>0</v>
      </c>
      <c r="N51" s="287"/>
      <c r="O51" s="98">
        <f t="shared" si="5"/>
        <v>0</v>
      </c>
      <c r="P51" s="373"/>
      <c r="Q51" s="373"/>
    </row>
    <row r="52" spans="1:17" x14ac:dyDescent="0.25">
      <c r="A52" s="353">
        <v>31</v>
      </c>
      <c r="B52" s="31" t="s">
        <v>513</v>
      </c>
      <c r="C52" s="27"/>
      <c r="D52" s="37">
        <f t="shared" si="0"/>
        <v>4</v>
      </c>
      <c r="E52" s="76"/>
      <c r="F52" s="355" t="s">
        <v>29</v>
      </c>
      <c r="G52" s="78">
        <f t="shared" si="1"/>
        <v>0</v>
      </c>
      <c r="H52" s="27">
        <v>2</v>
      </c>
      <c r="I52" s="85">
        <f t="shared" si="2"/>
        <v>0</v>
      </c>
      <c r="J52" s="287">
        <v>2</v>
      </c>
      <c r="K52" s="78">
        <f t="shared" si="3"/>
        <v>0</v>
      </c>
      <c r="L52" s="27"/>
      <c r="M52" s="85">
        <f t="shared" si="4"/>
        <v>0</v>
      </c>
      <c r="N52" s="287"/>
      <c r="O52" s="98">
        <f t="shared" si="5"/>
        <v>0</v>
      </c>
      <c r="P52" s="373"/>
      <c r="Q52" s="373"/>
    </row>
    <row r="53" spans="1:17" x14ac:dyDescent="0.25">
      <c r="A53" s="353">
        <v>32</v>
      </c>
      <c r="B53" s="31" t="s">
        <v>104</v>
      </c>
      <c r="C53" s="27"/>
      <c r="D53" s="37">
        <f t="shared" si="0"/>
        <v>2</v>
      </c>
      <c r="E53" s="76">
        <v>650</v>
      </c>
      <c r="F53" s="355" t="s">
        <v>29</v>
      </c>
      <c r="G53" s="78">
        <f t="shared" si="1"/>
        <v>1300</v>
      </c>
      <c r="H53" s="27">
        <v>2</v>
      </c>
      <c r="I53" s="85">
        <f t="shared" si="2"/>
        <v>1300</v>
      </c>
      <c r="J53" s="287"/>
      <c r="K53" s="78">
        <f t="shared" si="3"/>
        <v>0</v>
      </c>
      <c r="L53" s="27"/>
      <c r="M53" s="85">
        <f t="shared" si="4"/>
        <v>0</v>
      </c>
      <c r="N53" s="287"/>
      <c r="O53" s="98">
        <f t="shared" si="5"/>
        <v>0</v>
      </c>
      <c r="P53" s="373"/>
      <c r="Q53" s="373"/>
    </row>
    <row r="54" spans="1:17" x14ac:dyDescent="0.25">
      <c r="A54" s="353">
        <v>33</v>
      </c>
      <c r="B54" s="31" t="s">
        <v>103</v>
      </c>
      <c r="C54" s="27"/>
      <c r="D54" s="37">
        <f t="shared" si="0"/>
        <v>2</v>
      </c>
      <c r="E54" s="76">
        <v>700</v>
      </c>
      <c r="F54" s="355" t="s">
        <v>29</v>
      </c>
      <c r="G54" s="78">
        <f t="shared" si="1"/>
        <v>1400</v>
      </c>
      <c r="H54" s="27">
        <v>2</v>
      </c>
      <c r="I54" s="85">
        <f t="shared" si="2"/>
        <v>1400</v>
      </c>
      <c r="J54" s="287"/>
      <c r="K54" s="78">
        <f t="shared" si="3"/>
        <v>0</v>
      </c>
      <c r="L54" s="27"/>
      <c r="M54" s="85">
        <f t="shared" si="4"/>
        <v>0</v>
      </c>
      <c r="N54" s="287"/>
      <c r="O54" s="98">
        <f t="shared" si="5"/>
        <v>0</v>
      </c>
      <c r="P54" s="373"/>
      <c r="Q54" s="373"/>
    </row>
    <row r="55" spans="1:17" x14ac:dyDescent="0.25">
      <c r="A55" s="353">
        <v>34</v>
      </c>
      <c r="B55" s="31" t="s">
        <v>514</v>
      </c>
      <c r="C55" s="27"/>
      <c r="D55" s="37">
        <f t="shared" si="0"/>
        <v>2</v>
      </c>
      <c r="E55" s="76"/>
      <c r="F55" s="355" t="s">
        <v>59</v>
      </c>
      <c r="G55" s="78">
        <f t="shared" si="1"/>
        <v>0</v>
      </c>
      <c r="H55" s="27">
        <v>1</v>
      </c>
      <c r="I55" s="85">
        <f t="shared" si="2"/>
        <v>0</v>
      </c>
      <c r="J55" s="287">
        <v>1</v>
      </c>
      <c r="K55" s="78">
        <f t="shared" si="3"/>
        <v>0</v>
      </c>
      <c r="L55" s="27"/>
      <c r="M55" s="85">
        <f t="shared" si="4"/>
        <v>0</v>
      </c>
      <c r="N55" s="287"/>
      <c r="O55" s="98">
        <f t="shared" si="5"/>
        <v>0</v>
      </c>
      <c r="P55" s="373"/>
      <c r="Q55" s="373"/>
    </row>
    <row r="56" spans="1:17" x14ac:dyDescent="0.25">
      <c r="A56" s="353">
        <v>35</v>
      </c>
      <c r="B56" s="31" t="s">
        <v>541</v>
      </c>
      <c r="C56" s="27"/>
      <c r="D56" s="37">
        <f t="shared" si="0"/>
        <v>200</v>
      </c>
      <c r="E56" s="76">
        <v>30</v>
      </c>
      <c r="F56" s="355" t="s">
        <v>29</v>
      </c>
      <c r="G56" s="78">
        <f t="shared" si="1"/>
        <v>6000</v>
      </c>
      <c r="H56" s="27">
        <v>100</v>
      </c>
      <c r="I56" s="85">
        <f t="shared" si="2"/>
        <v>3000</v>
      </c>
      <c r="J56" s="287">
        <v>100</v>
      </c>
      <c r="K56" s="78">
        <f t="shared" si="3"/>
        <v>3000</v>
      </c>
      <c r="L56" s="27"/>
      <c r="M56" s="85">
        <f t="shared" si="4"/>
        <v>0</v>
      </c>
      <c r="N56" s="287"/>
      <c r="O56" s="98">
        <f t="shared" si="5"/>
        <v>0</v>
      </c>
      <c r="P56" s="373"/>
      <c r="Q56" s="373"/>
    </row>
    <row r="57" spans="1:17" x14ac:dyDescent="0.25">
      <c r="A57" s="353">
        <v>36</v>
      </c>
      <c r="B57" s="31" t="s">
        <v>102</v>
      </c>
      <c r="C57" s="27"/>
      <c r="D57" s="37">
        <f t="shared" si="0"/>
        <v>1</v>
      </c>
      <c r="E57" s="76">
        <v>25000</v>
      </c>
      <c r="F57" s="355" t="s">
        <v>31</v>
      </c>
      <c r="G57" s="78">
        <f t="shared" si="1"/>
        <v>25000</v>
      </c>
      <c r="H57" s="27">
        <v>1</v>
      </c>
      <c r="I57" s="85">
        <f t="shared" si="2"/>
        <v>25000</v>
      </c>
      <c r="J57" s="287"/>
      <c r="K57" s="78">
        <f t="shared" si="3"/>
        <v>0</v>
      </c>
      <c r="L57" s="27"/>
      <c r="M57" s="85">
        <f t="shared" si="4"/>
        <v>0</v>
      </c>
      <c r="N57" s="287"/>
      <c r="O57" s="98">
        <f t="shared" si="5"/>
        <v>0</v>
      </c>
      <c r="P57" s="373"/>
      <c r="Q57" s="373"/>
    </row>
    <row r="58" spans="1:17" x14ac:dyDescent="0.25">
      <c r="A58" s="353">
        <v>37</v>
      </c>
      <c r="B58" s="31" t="s">
        <v>515</v>
      </c>
      <c r="C58" s="27"/>
      <c r="D58" s="37">
        <f t="shared" si="0"/>
        <v>1</v>
      </c>
      <c r="E58" s="76"/>
      <c r="F58" s="355" t="s">
        <v>29</v>
      </c>
      <c r="G58" s="78">
        <f t="shared" si="1"/>
        <v>0</v>
      </c>
      <c r="H58" s="37">
        <v>1</v>
      </c>
      <c r="I58" s="85">
        <f t="shared" si="2"/>
        <v>0</v>
      </c>
      <c r="J58" s="287"/>
      <c r="K58" s="78">
        <f t="shared" si="3"/>
        <v>0</v>
      </c>
      <c r="L58" s="27"/>
      <c r="M58" s="85">
        <f t="shared" si="4"/>
        <v>0</v>
      </c>
      <c r="N58" s="45"/>
      <c r="O58" s="98">
        <f t="shared" si="5"/>
        <v>0</v>
      </c>
      <c r="P58" s="373"/>
      <c r="Q58" s="373"/>
    </row>
    <row r="59" spans="1:17" x14ac:dyDescent="0.25">
      <c r="A59" s="353"/>
      <c r="B59" s="354" t="s">
        <v>238</v>
      </c>
      <c r="C59" s="27"/>
      <c r="D59" s="37"/>
      <c r="E59" s="76"/>
      <c r="F59" s="355"/>
      <c r="G59" s="78">
        <f t="shared" si="1"/>
        <v>0</v>
      </c>
      <c r="H59" s="27"/>
      <c r="I59" s="85">
        <f t="shared" si="2"/>
        <v>0</v>
      </c>
      <c r="J59" s="287"/>
      <c r="K59" s="78">
        <f t="shared" si="3"/>
        <v>0</v>
      </c>
      <c r="L59" s="27"/>
      <c r="M59" s="85">
        <f t="shared" si="4"/>
        <v>0</v>
      </c>
      <c r="N59" s="287"/>
      <c r="O59" s="98">
        <f t="shared" si="5"/>
        <v>0</v>
      </c>
      <c r="P59" s="373"/>
      <c r="Q59" s="373"/>
    </row>
    <row r="60" spans="1:17" x14ac:dyDescent="0.25">
      <c r="A60" s="353">
        <v>38</v>
      </c>
      <c r="B60" s="31" t="s">
        <v>109</v>
      </c>
      <c r="C60" s="27"/>
      <c r="D60" s="37">
        <f t="shared" si="0"/>
        <v>2</v>
      </c>
      <c r="E60" s="76">
        <v>45754</v>
      </c>
      <c r="F60" s="355" t="s">
        <v>31</v>
      </c>
      <c r="G60" s="78">
        <f t="shared" si="1"/>
        <v>91508</v>
      </c>
      <c r="H60" s="27">
        <v>2</v>
      </c>
      <c r="I60" s="85">
        <f t="shared" si="2"/>
        <v>91508</v>
      </c>
      <c r="J60" s="287"/>
      <c r="K60" s="78">
        <f t="shared" si="3"/>
        <v>0</v>
      </c>
      <c r="L60" s="27"/>
      <c r="M60" s="85">
        <f t="shared" si="4"/>
        <v>0</v>
      </c>
      <c r="N60" s="287"/>
      <c r="O60" s="98">
        <f t="shared" si="5"/>
        <v>0</v>
      </c>
      <c r="P60" s="373"/>
      <c r="Q60" s="373"/>
    </row>
    <row r="61" spans="1:17" x14ac:dyDescent="0.25">
      <c r="A61" s="353">
        <v>39</v>
      </c>
      <c r="B61" s="31" t="s">
        <v>516</v>
      </c>
      <c r="C61" s="27"/>
      <c r="D61" s="37">
        <f t="shared" si="0"/>
        <v>1</v>
      </c>
      <c r="E61" s="76"/>
      <c r="F61" s="355" t="s">
        <v>111</v>
      </c>
      <c r="G61" s="78">
        <f t="shared" si="1"/>
        <v>0</v>
      </c>
      <c r="H61" s="27">
        <v>1</v>
      </c>
      <c r="I61" s="85">
        <f t="shared" si="2"/>
        <v>0</v>
      </c>
      <c r="J61" s="287"/>
      <c r="K61" s="78">
        <f t="shared" si="3"/>
        <v>0</v>
      </c>
      <c r="L61" s="27"/>
      <c r="M61" s="85">
        <f t="shared" si="4"/>
        <v>0</v>
      </c>
      <c r="N61" s="287"/>
      <c r="O61" s="98">
        <f t="shared" si="5"/>
        <v>0</v>
      </c>
      <c r="P61" s="373"/>
      <c r="Q61" s="373"/>
    </row>
    <row r="62" spans="1:17" x14ac:dyDescent="0.25">
      <c r="A62" s="353">
        <v>40</v>
      </c>
      <c r="B62" s="31" t="s">
        <v>517</v>
      </c>
      <c r="C62" s="27"/>
      <c r="D62" s="37">
        <f t="shared" si="0"/>
        <v>2</v>
      </c>
      <c r="E62" s="76"/>
      <c r="F62" s="355" t="s">
        <v>111</v>
      </c>
      <c r="G62" s="78">
        <f t="shared" si="1"/>
        <v>0</v>
      </c>
      <c r="H62" s="27">
        <v>1</v>
      </c>
      <c r="I62" s="85">
        <f t="shared" si="2"/>
        <v>0</v>
      </c>
      <c r="J62" s="287">
        <v>1</v>
      </c>
      <c r="K62" s="78">
        <f t="shared" si="3"/>
        <v>0</v>
      </c>
      <c r="L62" s="27"/>
      <c r="M62" s="85">
        <f t="shared" si="4"/>
        <v>0</v>
      </c>
      <c r="N62" s="287"/>
      <c r="O62" s="98">
        <f t="shared" si="5"/>
        <v>0</v>
      </c>
      <c r="P62" s="373"/>
      <c r="Q62" s="373"/>
    </row>
    <row r="63" spans="1:17" x14ac:dyDescent="0.25">
      <c r="A63" s="353"/>
      <c r="B63" s="490" t="s">
        <v>357</v>
      </c>
      <c r="C63" s="27"/>
      <c r="D63" s="37"/>
      <c r="E63" s="76"/>
      <c r="F63" s="355"/>
      <c r="G63" s="78">
        <f>SUM(G41:G62)</f>
        <v>346366</v>
      </c>
      <c r="H63" s="27"/>
      <c r="I63" s="78">
        <f>SUM(I41:I62)</f>
        <v>259642</v>
      </c>
      <c r="J63" s="287"/>
      <c r="K63" s="78">
        <f>SUM(K41:K62)</f>
        <v>9310</v>
      </c>
      <c r="L63" s="27"/>
      <c r="M63" s="78">
        <f>SUM(M41:M62)</f>
        <v>72414</v>
      </c>
      <c r="N63" s="287"/>
      <c r="O63" s="78">
        <f>SUM(O41:O62)</f>
        <v>5000</v>
      </c>
      <c r="P63" s="373"/>
      <c r="Q63" s="373"/>
    </row>
    <row r="64" spans="1:17" x14ac:dyDescent="0.25">
      <c r="A64" s="360" t="s">
        <v>5</v>
      </c>
      <c r="B64" s="333"/>
      <c r="C64" s="457"/>
      <c r="D64" s="333" t="s">
        <v>6</v>
      </c>
      <c r="E64" s="333"/>
      <c r="F64" s="335"/>
      <c r="G64" s="333"/>
      <c r="H64" s="333"/>
      <c r="I64" s="372"/>
      <c r="J64" s="333"/>
      <c r="K64" s="372"/>
      <c r="L64" s="360"/>
      <c r="M64" s="360" t="s">
        <v>7</v>
      </c>
      <c r="N64" s="333"/>
      <c r="O64" s="360"/>
      <c r="P64" s="373"/>
      <c r="Q64" s="373"/>
    </row>
    <row r="65" spans="1:17" x14ac:dyDescent="0.25">
      <c r="A65" s="360"/>
      <c r="B65" s="360"/>
      <c r="C65" s="373"/>
      <c r="D65" s="360" t="s">
        <v>8</v>
      </c>
      <c r="E65" s="360"/>
      <c r="F65" s="374"/>
      <c r="G65" s="360"/>
      <c r="H65" s="360"/>
      <c r="I65" s="375"/>
      <c r="J65" s="360"/>
      <c r="K65" s="404"/>
      <c r="L65" s="360"/>
      <c r="M65" s="360"/>
      <c r="N65" s="360"/>
      <c r="O65" s="360"/>
      <c r="P65" s="373"/>
      <c r="Q65" s="373"/>
    </row>
    <row r="66" spans="1:17" x14ac:dyDescent="0.25">
      <c r="A66" s="360"/>
      <c r="B66" s="360"/>
      <c r="C66" s="373"/>
      <c r="D66" s="373"/>
      <c r="E66" s="360"/>
      <c r="F66" s="374"/>
      <c r="G66" s="360"/>
      <c r="H66" s="360"/>
      <c r="I66" s="375"/>
      <c r="J66" s="360"/>
      <c r="K66" s="360"/>
      <c r="L66" s="360"/>
      <c r="M66" s="360"/>
      <c r="N66" s="360"/>
      <c r="O66" s="360"/>
      <c r="P66" s="373"/>
      <c r="Q66" s="373"/>
    </row>
    <row r="67" spans="1:17" x14ac:dyDescent="0.25">
      <c r="A67" s="360"/>
      <c r="B67" s="360"/>
      <c r="C67" s="373"/>
      <c r="D67" s="373"/>
      <c r="E67" s="360"/>
      <c r="F67" s="374"/>
      <c r="G67" s="360"/>
      <c r="H67" s="360"/>
      <c r="I67" s="375"/>
      <c r="J67" s="360"/>
      <c r="K67" s="360"/>
      <c r="L67" s="360"/>
      <c r="M67" s="360"/>
      <c r="N67" s="360"/>
      <c r="O67" s="360"/>
      <c r="P67" s="373"/>
      <c r="Q67" s="373"/>
    </row>
    <row r="68" spans="1:17" x14ac:dyDescent="0.25">
      <c r="A68" s="530" t="s">
        <v>607</v>
      </c>
      <c r="B68" s="530"/>
      <c r="C68" s="457"/>
      <c r="D68" s="530" t="s">
        <v>9</v>
      </c>
      <c r="E68" s="530"/>
      <c r="F68" s="530"/>
      <c r="G68" s="333"/>
      <c r="H68" s="530" t="s">
        <v>10</v>
      </c>
      <c r="I68" s="530"/>
      <c r="J68" s="530"/>
      <c r="K68" s="333"/>
      <c r="L68" s="333"/>
      <c r="M68" s="530" t="s">
        <v>24</v>
      </c>
      <c r="N68" s="530"/>
      <c r="O68" s="530"/>
      <c r="P68" s="373"/>
      <c r="Q68" s="373"/>
    </row>
    <row r="69" spans="1:17" x14ac:dyDescent="0.25">
      <c r="A69" s="531" t="s">
        <v>11</v>
      </c>
      <c r="B69" s="531"/>
      <c r="C69" s="458"/>
      <c r="D69" s="531" t="s">
        <v>12</v>
      </c>
      <c r="E69" s="531"/>
      <c r="F69" s="531"/>
      <c r="G69" s="377"/>
      <c r="H69" s="531" t="s">
        <v>13</v>
      </c>
      <c r="I69" s="531"/>
      <c r="J69" s="531"/>
      <c r="K69" s="377"/>
      <c r="L69" s="377"/>
      <c r="M69" s="531" t="s">
        <v>25</v>
      </c>
      <c r="N69" s="531"/>
      <c r="O69" s="531"/>
      <c r="P69" s="373"/>
      <c r="Q69" s="373"/>
    </row>
    <row r="70" spans="1:17" x14ac:dyDescent="0.25">
      <c r="A70" s="353"/>
      <c r="B70" s="491" t="s">
        <v>357</v>
      </c>
      <c r="C70" s="27"/>
      <c r="D70" s="37"/>
      <c r="E70" s="76"/>
      <c r="F70" s="355"/>
      <c r="G70" s="78">
        <f>G63</f>
        <v>346366</v>
      </c>
      <c r="H70" s="27"/>
      <c r="I70" s="78">
        <f>I63</f>
        <v>259642</v>
      </c>
      <c r="J70" s="287"/>
      <c r="K70" s="78">
        <f>K63</f>
        <v>9310</v>
      </c>
      <c r="L70" s="27"/>
      <c r="M70" s="78">
        <f>M63</f>
        <v>72414</v>
      </c>
      <c r="N70" s="287"/>
      <c r="O70" s="78">
        <f>O63</f>
        <v>5000</v>
      </c>
      <c r="P70" s="373"/>
      <c r="Q70" s="373"/>
    </row>
    <row r="71" spans="1:17" ht="25.5" x14ac:dyDescent="0.25">
      <c r="A71" s="353">
        <v>41</v>
      </c>
      <c r="B71" s="86" t="s">
        <v>112</v>
      </c>
      <c r="C71" s="27"/>
      <c r="D71" s="37">
        <f t="shared" si="0"/>
        <v>1</v>
      </c>
      <c r="E71" s="76">
        <v>30000</v>
      </c>
      <c r="F71" s="355" t="s">
        <v>111</v>
      </c>
      <c r="G71" s="78">
        <f t="shared" si="1"/>
        <v>30000</v>
      </c>
      <c r="H71" s="27">
        <v>1</v>
      </c>
      <c r="I71" s="85">
        <f t="shared" si="2"/>
        <v>30000</v>
      </c>
      <c r="J71" s="287"/>
      <c r="K71" s="78">
        <f t="shared" si="3"/>
        <v>0</v>
      </c>
      <c r="L71" s="27"/>
      <c r="M71" s="85">
        <f t="shared" si="4"/>
        <v>0</v>
      </c>
      <c r="N71" s="287"/>
      <c r="O71" s="98">
        <f t="shared" si="5"/>
        <v>0</v>
      </c>
      <c r="P71" s="373"/>
      <c r="Q71" s="373"/>
    </row>
    <row r="72" spans="1:17" x14ac:dyDescent="0.25">
      <c r="A72" s="353"/>
      <c r="B72" s="354" t="s">
        <v>518</v>
      </c>
      <c r="C72" s="27"/>
      <c r="D72" s="37"/>
      <c r="E72" s="100"/>
      <c r="F72" s="355"/>
      <c r="G72" s="78">
        <f t="shared" si="1"/>
        <v>0</v>
      </c>
      <c r="H72" s="27"/>
      <c r="I72" s="85">
        <f t="shared" si="2"/>
        <v>0</v>
      </c>
      <c r="J72" s="287"/>
      <c r="K72" s="78">
        <f t="shared" si="3"/>
        <v>0</v>
      </c>
      <c r="L72" s="27"/>
      <c r="M72" s="85">
        <f t="shared" si="4"/>
        <v>0</v>
      </c>
      <c r="N72" s="287"/>
      <c r="O72" s="98">
        <f t="shared" si="5"/>
        <v>0</v>
      </c>
      <c r="P72" s="373"/>
      <c r="Q72" s="373"/>
    </row>
    <row r="73" spans="1:17" x14ac:dyDescent="0.25">
      <c r="A73" s="353">
        <v>42</v>
      </c>
      <c r="B73" s="86" t="s">
        <v>519</v>
      </c>
      <c r="C73" s="27"/>
      <c r="D73" s="37">
        <f t="shared" si="0"/>
        <v>12</v>
      </c>
      <c r="E73" s="76"/>
      <c r="F73" s="355" t="s">
        <v>361</v>
      </c>
      <c r="G73" s="78">
        <f t="shared" si="1"/>
        <v>0</v>
      </c>
      <c r="H73" s="27">
        <v>3</v>
      </c>
      <c r="I73" s="85">
        <f t="shared" si="2"/>
        <v>0</v>
      </c>
      <c r="J73" s="287">
        <v>3</v>
      </c>
      <c r="K73" s="78">
        <f t="shared" si="3"/>
        <v>0</v>
      </c>
      <c r="L73" s="27">
        <v>3</v>
      </c>
      <c r="M73" s="85">
        <f t="shared" si="4"/>
        <v>0</v>
      </c>
      <c r="N73" s="287">
        <v>3</v>
      </c>
      <c r="O73" s="98">
        <f t="shared" si="5"/>
        <v>0</v>
      </c>
      <c r="P73" s="373"/>
      <c r="Q73" s="373"/>
    </row>
    <row r="74" spans="1:17" x14ac:dyDescent="0.25">
      <c r="A74" s="353">
        <v>43</v>
      </c>
      <c r="B74" s="101" t="s">
        <v>303</v>
      </c>
      <c r="C74" s="27"/>
      <c r="D74" s="37">
        <f t="shared" si="0"/>
        <v>12</v>
      </c>
      <c r="E74" s="76"/>
      <c r="F74" s="355" t="s">
        <v>361</v>
      </c>
      <c r="G74" s="78">
        <f t="shared" si="1"/>
        <v>0</v>
      </c>
      <c r="H74" s="27">
        <v>3</v>
      </c>
      <c r="I74" s="85">
        <f t="shared" si="2"/>
        <v>0</v>
      </c>
      <c r="J74" s="287">
        <v>3</v>
      </c>
      <c r="K74" s="78">
        <f t="shared" si="3"/>
        <v>0</v>
      </c>
      <c r="L74" s="27">
        <v>3</v>
      </c>
      <c r="M74" s="85">
        <f t="shared" si="4"/>
        <v>0</v>
      </c>
      <c r="N74" s="287">
        <v>3</v>
      </c>
      <c r="O74" s="98">
        <f t="shared" si="5"/>
        <v>0</v>
      </c>
      <c r="P74" s="373"/>
      <c r="Q74" s="373"/>
    </row>
    <row r="75" spans="1:17" x14ac:dyDescent="0.25">
      <c r="A75" s="353"/>
      <c r="B75" s="354" t="s">
        <v>520</v>
      </c>
      <c r="C75" s="27"/>
      <c r="D75" s="37"/>
      <c r="E75" s="76"/>
      <c r="F75" s="355"/>
      <c r="G75" s="78">
        <f t="shared" si="1"/>
        <v>0</v>
      </c>
      <c r="H75" s="27"/>
      <c r="I75" s="85">
        <f t="shared" si="2"/>
        <v>0</v>
      </c>
      <c r="J75" s="287"/>
      <c r="K75" s="78">
        <f t="shared" si="3"/>
        <v>0</v>
      </c>
      <c r="L75" s="27"/>
      <c r="M75" s="85">
        <f t="shared" si="4"/>
        <v>0</v>
      </c>
      <c r="N75" s="287"/>
      <c r="O75" s="98">
        <f t="shared" si="5"/>
        <v>0</v>
      </c>
      <c r="P75" s="373"/>
      <c r="Q75" s="373"/>
    </row>
    <row r="76" spans="1:17" x14ac:dyDescent="0.25">
      <c r="A76" s="353">
        <v>44</v>
      </c>
      <c r="B76" s="86" t="s">
        <v>521</v>
      </c>
      <c r="C76" s="27"/>
      <c r="D76" s="37"/>
      <c r="E76" s="76"/>
      <c r="F76" s="355"/>
      <c r="G76" s="78">
        <f t="shared" si="1"/>
        <v>0</v>
      </c>
      <c r="H76" s="27"/>
      <c r="I76" s="85">
        <f t="shared" si="2"/>
        <v>0</v>
      </c>
      <c r="J76" s="287"/>
      <c r="K76" s="78">
        <f t="shared" si="3"/>
        <v>0</v>
      </c>
      <c r="L76" s="27"/>
      <c r="M76" s="85">
        <f t="shared" si="4"/>
        <v>0</v>
      </c>
      <c r="N76" s="287"/>
      <c r="O76" s="98">
        <f t="shared" si="5"/>
        <v>0</v>
      </c>
      <c r="P76" s="373"/>
      <c r="Q76" s="373"/>
    </row>
    <row r="77" spans="1:17" x14ac:dyDescent="0.25">
      <c r="A77" s="353"/>
      <c r="B77" s="354" t="s">
        <v>522</v>
      </c>
      <c r="C77" s="27"/>
      <c r="D77" s="37"/>
      <c r="E77" s="76"/>
      <c r="F77" s="355"/>
      <c r="G77" s="78">
        <f t="shared" si="1"/>
        <v>0</v>
      </c>
      <c r="H77" s="27"/>
      <c r="I77" s="85">
        <f t="shared" si="2"/>
        <v>0</v>
      </c>
      <c r="J77" s="287"/>
      <c r="K77" s="78">
        <f t="shared" si="3"/>
        <v>0</v>
      </c>
      <c r="L77" s="27"/>
      <c r="M77" s="85">
        <f t="shared" si="4"/>
        <v>0</v>
      </c>
      <c r="N77" s="287"/>
      <c r="O77" s="98">
        <f t="shared" si="5"/>
        <v>0</v>
      </c>
      <c r="P77" s="373"/>
      <c r="Q77" s="373"/>
    </row>
    <row r="78" spans="1:17" x14ac:dyDescent="0.25">
      <c r="A78" s="353">
        <v>45</v>
      </c>
      <c r="B78" s="101" t="s">
        <v>523</v>
      </c>
      <c r="C78" s="27"/>
      <c r="D78" s="37"/>
      <c r="E78" s="76"/>
      <c r="F78" s="355"/>
      <c r="G78" s="78">
        <f t="shared" si="1"/>
        <v>0</v>
      </c>
      <c r="H78" s="27"/>
      <c r="I78" s="85">
        <f t="shared" si="2"/>
        <v>0</v>
      </c>
      <c r="J78" s="287"/>
      <c r="K78" s="78">
        <f t="shared" si="3"/>
        <v>0</v>
      </c>
      <c r="L78" s="27"/>
      <c r="M78" s="85">
        <f t="shared" si="4"/>
        <v>0</v>
      </c>
      <c r="N78" s="287"/>
      <c r="O78" s="98">
        <f t="shared" si="5"/>
        <v>0</v>
      </c>
      <c r="P78" s="373"/>
      <c r="Q78" s="373"/>
    </row>
    <row r="79" spans="1:17" x14ac:dyDescent="0.25">
      <c r="A79" s="353">
        <v>46</v>
      </c>
      <c r="B79" s="101" t="s">
        <v>524</v>
      </c>
      <c r="C79" s="27"/>
      <c r="D79" s="37"/>
      <c r="E79" s="76"/>
      <c r="F79" s="355"/>
      <c r="G79" s="78">
        <f t="shared" si="1"/>
        <v>0</v>
      </c>
      <c r="H79" s="27"/>
      <c r="I79" s="85">
        <f t="shared" si="2"/>
        <v>0</v>
      </c>
      <c r="J79" s="287"/>
      <c r="K79" s="78">
        <f t="shared" si="3"/>
        <v>0</v>
      </c>
      <c r="L79" s="27"/>
      <c r="M79" s="85">
        <f t="shared" si="4"/>
        <v>0</v>
      </c>
      <c r="N79" s="287"/>
      <c r="O79" s="98">
        <f t="shared" si="5"/>
        <v>0</v>
      </c>
      <c r="P79" s="373"/>
      <c r="Q79" s="373"/>
    </row>
    <row r="80" spans="1:17" x14ac:dyDescent="0.25">
      <c r="A80" s="353"/>
      <c r="B80" s="354" t="s">
        <v>266</v>
      </c>
      <c r="C80" s="27"/>
      <c r="D80" s="37"/>
      <c r="E80" s="76"/>
      <c r="F80" s="355"/>
      <c r="G80" s="78">
        <f t="shared" si="1"/>
        <v>0</v>
      </c>
      <c r="H80" s="27"/>
      <c r="I80" s="85">
        <f t="shared" si="2"/>
        <v>0</v>
      </c>
      <c r="J80" s="287"/>
      <c r="K80" s="78">
        <f t="shared" si="3"/>
        <v>0</v>
      </c>
      <c r="L80" s="27"/>
      <c r="M80" s="85">
        <f t="shared" si="4"/>
        <v>0</v>
      </c>
      <c r="N80" s="287"/>
      <c r="O80" s="98">
        <f t="shared" si="5"/>
        <v>0</v>
      </c>
      <c r="P80" s="373"/>
      <c r="Q80" s="373"/>
    </row>
    <row r="81" spans="1:17" x14ac:dyDescent="0.25">
      <c r="A81" s="353"/>
      <c r="B81" s="31"/>
      <c r="C81" s="27"/>
      <c r="D81" s="37"/>
      <c r="E81" s="76"/>
      <c r="F81" s="355"/>
      <c r="G81" s="78"/>
      <c r="H81" s="27"/>
      <c r="I81" s="85"/>
      <c r="J81" s="287"/>
      <c r="K81" s="78"/>
      <c r="L81" s="27"/>
      <c r="M81" s="85"/>
      <c r="N81" s="287"/>
      <c r="O81" s="98"/>
      <c r="P81" s="373"/>
      <c r="Q81" s="373"/>
    </row>
    <row r="82" spans="1:17" x14ac:dyDescent="0.25">
      <c r="A82" s="353"/>
      <c r="B82" s="31"/>
      <c r="C82" s="27"/>
      <c r="D82" s="37"/>
      <c r="E82" s="76"/>
      <c r="F82" s="355"/>
      <c r="G82" s="78"/>
      <c r="H82" s="27"/>
      <c r="I82" s="85"/>
      <c r="J82" s="287"/>
      <c r="K82" s="78"/>
      <c r="L82" s="27"/>
      <c r="M82" s="85"/>
      <c r="N82" s="287"/>
      <c r="O82" s="98"/>
      <c r="P82" s="373"/>
      <c r="Q82" s="373"/>
    </row>
    <row r="83" spans="1:17" x14ac:dyDescent="0.25">
      <c r="A83" s="353"/>
      <c r="B83" s="31"/>
      <c r="C83" s="27"/>
      <c r="D83" s="37"/>
      <c r="E83" s="76"/>
      <c r="F83" s="355"/>
      <c r="G83" s="78"/>
      <c r="H83" s="27"/>
      <c r="I83" s="85"/>
      <c r="J83" s="287"/>
      <c r="K83" s="78"/>
      <c r="L83" s="27"/>
      <c r="M83" s="85"/>
      <c r="N83" s="287"/>
      <c r="O83" s="98"/>
      <c r="P83" s="373"/>
      <c r="Q83" s="373"/>
    </row>
    <row r="84" spans="1:17" x14ac:dyDescent="0.25">
      <c r="A84" s="353"/>
      <c r="B84" s="31"/>
      <c r="C84" s="27"/>
      <c r="D84" s="37"/>
      <c r="E84" s="76"/>
      <c r="F84" s="355"/>
      <c r="G84" s="78"/>
      <c r="H84" s="27"/>
      <c r="I84" s="85"/>
      <c r="J84" s="287"/>
      <c r="K84" s="78"/>
      <c r="L84" s="27"/>
      <c r="M84" s="85"/>
      <c r="N84" s="287"/>
      <c r="O84" s="98"/>
      <c r="P84" s="373"/>
      <c r="Q84" s="373"/>
    </row>
    <row r="85" spans="1:17" x14ac:dyDescent="0.25">
      <c r="A85" s="353"/>
      <c r="B85" s="31"/>
      <c r="C85" s="27"/>
      <c r="D85" s="37"/>
      <c r="E85" s="76"/>
      <c r="F85" s="355"/>
      <c r="G85" s="78"/>
      <c r="H85" s="27"/>
      <c r="I85" s="85"/>
      <c r="J85" s="287"/>
      <c r="K85" s="78"/>
      <c r="L85" s="27"/>
      <c r="M85" s="85"/>
      <c r="N85" s="287"/>
      <c r="O85" s="98"/>
      <c r="P85" s="373"/>
      <c r="Q85" s="373"/>
    </row>
    <row r="86" spans="1:17" x14ac:dyDescent="0.25">
      <c r="A86" s="353"/>
      <c r="B86" s="31"/>
      <c r="C86" s="27"/>
      <c r="D86" s="37"/>
      <c r="E86" s="76"/>
      <c r="F86" s="355"/>
      <c r="G86" s="78"/>
      <c r="H86" s="27"/>
      <c r="I86" s="85"/>
      <c r="J86" s="287"/>
      <c r="K86" s="78"/>
      <c r="L86" s="27"/>
      <c r="M86" s="85"/>
      <c r="N86" s="287"/>
      <c r="O86" s="98"/>
      <c r="P86" s="373"/>
      <c r="Q86" s="373"/>
    </row>
    <row r="87" spans="1:17" x14ac:dyDescent="0.25">
      <c r="A87" s="353"/>
      <c r="B87" s="31"/>
      <c r="C87" s="27"/>
      <c r="D87" s="37"/>
      <c r="E87" s="76"/>
      <c r="F87" s="355"/>
      <c r="G87" s="78"/>
      <c r="H87" s="27"/>
      <c r="I87" s="85"/>
      <c r="J87" s="287"/>
      <c r="K87" s="78"/>
      <c r="L87" s="27"/>
      <c r="M87" s="85"/>
      <c r="N87" s="287"/>
      <c r="O87" s="98"/>
      <c r="P87" s="373"/>
      <c r="Q87" s="373"/>
    </row>
    <row r="88" spans="1:17" x14ac:dyDescent="0.25">
      <c r="A88" s="353"/>
      <c r="B88" s="31"/>
      <c r="C88" s="27"/>
      <c r="D88" s="37"/>
      <c r="E88" s="76"/>
      <c r="F88" s="355"/>
      <c r="G88" s="78"/>
      <c r="H88" s="27"/>
      <c r="I88" s="85"/>
      <c r="J88" s="287"/>
      <c r="K88" s="78"/>
      <c r="L88" s="27"/>
      <c r="M88" s="85"/>
      <c r="N88" s="287"/>
      <c r="O88" s="98"/>
      <c r="P88" s="373"/>
      <c r="Q88" s="373"/>
    </row>
    <row r="89" spans="1:17" x14ac:dyDescent="0.25">
      <c r="A89" s="353"/>
      <c r="B89" s="31"/>
      <c r="C89" s="27"/>
      <c r="D89" s="37"/>
      <c r="E89" s="76"/>
      <c r="F89" s="355"/>
      <c r="G89" s="78"/>
      <c r="H89" s="27"/>
      <c r="I89" s="85"/>
      <c r="J89" s="287"/>
      <c r="K89" s="78"/>
      <c r="L89" s="27"/>
      <c r="M89" s="85"/>
      <c r="N89" s="287"/>
      <c r="O89" s="98"/>
      <c r="P89" s="373"/>
      <c r="Q89" s="373"/>
    </row>
    <row r="90" spans="1:17" x14ac:dyDescent="0.25">
      <c r="A90" s="362"/>
      <c r="B90" s="31"/>
      <c r="C90" s="27"/>
      <c r="D90" s="37"/>
      <c r="E90" s="45"/>
      <c r="F90" s="355"/>
      <c r="G90" s="361"/>
      <c r="H90" s="357"/>
      <c r="I90" s="358"/>
      <c r="J90" s="45"/>
      <c r="K90" s="356"/>
      <c r="L90" s="357"/>
      <c r="M90" s="358"/>
      <c r="N90" s="45"/>
      <c r="O90" s="359"/>
      <c r="P90" s="373"/>
      <c r="Q90" s="373"/>
    </row>
    <row r="91" spans="1:17" ht="13.5" thickBot="1" x14ac:dyDescent="0.3">
      <c r="A91" s="363"/>
      <c r="B91" s="364" t="s">
        <v>79</v>
      </c>
      <c r="C91" s="365"/>
      <c r="D91" s="366"/>
      <c r="E91" s="367"/>
      <c r="F91" s="368"/>
      <c r="G91" s="369">
        <f>SUM(G70:G90)</f>
        <v>376366</v>
      </c>
      <c r="H91" s="370"/>
      <c r="I91" s="369">
        <f>SUM(I70:I90)</f>
        <v>289642</v>
      </c>
      <c r="J91" s="371"/>
      <c r="K91" s="369">
        <f>SUM(K70:K90)</f>
        <v>9310</v>
      </c>
      <c r="L91" s="370"/>
      <c r="M91" s="369">
        <f>SUM(M70:M90)</f>
        <v>72414</v>
      </c>
      <c r="N91" s="371"/>
      <c r="O91" s="369">
        <f>SUM(O70:O90)</f>
        <v>5000</v>
      </c>
      <c r="P91" s="373"/>
      <c r="Q91" s="373"/>
    </row>
    <row r="92" spans="1:17" ht="13.5" thickTop="1" x14ac:dyDescent="0.25">
      <c r="A92" s="360" t="s">
        <v>5</v>
      </c>
      <c r="B92" s="333"/>
      <c r="C92" s="334"/>
      <c r="D92" s="333" t="s">
        <v>6</v>
      </c>
      <c r="E92" s="333"/>
      <c r="F92" s="335"/>
      <c r="G92" s="333"/>
      <c r="H92" s="333"/>
      <c r="I92" s="372"/>
      <c r="J92" s="333"/>
      <c r="K92" s="372"/>
      <c r="L92" s="360"/>
      <c r="M92" s="360" t="s">
        <v>7</v>
      </c>
      <c r="N92" s="333"/>
      <c r="O92" s="360"/>
      <c r="P92" s="373"/>
      <c r="Q92" s="373"/>
    </row>
    <row r="93" spans="1:17" x14ac:dyDescent="0.25">
      <c r="A93" s="360"/>
      <c r="B93" s="360"/>
      <c r="C93" s="373"/>
      <c r="D93" s="360" t="s">
        <v>8</v>
      </c>
      <c r="E93" s="360"/>
      <c r="F93" s="374"/>
      <c r="G93" s="360"/>
      <c r="H93" s="360"/>
      <c r="I93" s="375"/>
      <c r="J93" s="360"/>
      <c r="K93" s="404"/>
      <c r="L93" s="360"/>
      <c r="M93" s="360"/>
      <c r="N93" s="360"/>
      <c r="O93" s="360"/>
      <c r="P93" s="373"/>
      <c r="Q93" s="373"/>
    </row>
    <row r="94" spans="1:17" x14ac:dyDescent="0.25">
      <c r="A94" s="360"/>
      <c r="B94" s="360"/>
      <c r="C94" s="373"/>
      <c r="D94" s="373"/>
      <c r="E94" s="360"/>
      <c r="F94" s="374"/>
      <c r="G94" s="360"/>
      <c r="H94" s="360"/>
      <c r="I94" s="375"/>
      <c r="J94" s="360"/>
      <c r="K94" s="360"/>
      <c r="L94" s="360"/>
      <c r="M94" s="360"/>
      <c r="N94" s="360"/>
      <c r="O94" s="360"/>
      <c r="P94" s="373"/>
      <c r="Q94" s="373"/>
    </row>
    <row r="95" spans="1:17" x14ac:dyDescent="0.25">
      <c r="A95" s="360"/>
      <c r="B95" s="360"/>
      <c r="C95" s="373"/>
      <c r="D95" s="373"/>
      <c r="E95" s="360"/>
      <c r="F95" s="374"/>
      <c r="G95" s="360"/>
      <c r="H95" s="360"/>
      <c r="I95" s="375"/>
      <c r="J95" s="360"/>
      <c r="K95" s="360"/>
      <c r="L95" s="360"/>
      <c r="M95" s="360"/>
      <c r="N95" s="360"/>
      <c r="O95" s="360"/>
      <c r="P95" s="373"/>
      <c r="Q95" s="373"/>
    </row>
    <row r="96" spans="1:17" x14ac:dyDescent="0.25">
      <c r="A96" s="530" t="s">
        <v>607</v>
      </c>
      <c r="B96" s="530"/>
      <c r="C96" s="334"/>
      <c r="D96" s="530" t="s">
        <v>9</v>
      </c>
      <c r="E96" s="530"/>
      <c r="F96" s="530"/>
      <c r="G96" s="333"/>
      <c r="H96" s="530" t="s">
        <v>10</v>
      </c>
      <c r="I96" s="530"/>
      <c r="J96" s="530"/>
      <c r="K96" s="333"/>
      <c r="L96" s="333"/>
      <c r="M96" s="530" t="s">
        <v>24</v>
      </c>
      <c r="N96" s="530"/>
      <c r="O96" s="530"/>
      <c r="P96" s="373"/>
      <c r="Q96" s="373"/>
    </row>
    <row r="97" spans="1:17" x14ac:dyDescent="0.25">
      <c r="A97" s="531" t="s">
        <v>11</v>
      </c>
      <c r="B97" s="531"/>
      <c r="C97" s="376"/>
      <c r="D97" s="531" t="s">
        <v>12</v>
      </c>
      <c r="E97" s="531"/>
      <c r="F97" s="531"/>
      <c r="G97" s="377"/>
      <c r="H97" s="531" t="s">
        <v>13</v>
      </c>
      <c r="I97" s="531"/>
      <c r="J97" s="531"/>
      <c r="K97" s="377"/>
      <c r="L97" s="377"/>
      <c r="M97" s="531" t="s">
        <v>25</v>
      </c>
      <c r="N97" s="531"/>
      <c r="O97" s="531"/>
      <c r="P97" s="373"/>
      <c r="Q97" s="373"/>
    </row>
    <row r="98" spans="1:17" x14ac:dyDescent="0.25">
      <c r="A98" s="360"/>
      <c r="B98" s="360"/>
      <c r="C98" s="373"/>
      <c r="D98" s="373"/>
      <c r="E98" s="360"/>
      <c r="F98" s="374"/>
      <c r="G98" s="360"/>
      <c r="H98" s="360"/>
      <c r="I98" s="360"/>
      <c r="J98" s="360"/>
      <c r="K98" s="360"/>
      <c r="L98" s="360"/>
      <c r="M98" s="360"/>
      <c r="N98" s="360"/>
      <c r="O98" s="360"/>
      <c r="P98" s="373"/>
      <c r="Q98" s="373"/>
    </row>
  </sheetData>
  <mergeCells count="41">
    <mergeCell ref="A69:B69"/>
    <mergeCell ref="D69:F69"/>
    <mergeCell ref="H69:J69"/>
    <mergeCell ref="M69:O69"/>
    <mergeCell ref="A68:B68"/>
    <mergeCell ref="D68:F68"/>
    <mergeCell ref="H68:J68"/>
    <mergeCell ref="M68:O68"/>
    <mergeCell ref="A39:B39"/>
    <mergeCell ref="D39:F39"/>
    <mergeCell ref="H39:J39"/>
    <mergeCell ref="M39:O39"/>
    <mergeCell ref="A40:B40"/>
    <mergeCell ref="D40:F40"/>
    <mergeCell ref="H40:J40"/>
    <mergeCell ref="M40:O40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L10:M11"/>
    <mergeCell ref="N10:O11"/>
    <mergeCell ref="C7:E7"/>
    <mergeCell ref="A9:A11"/>
    <mergeCell ref="B9:B11"/>
    <mergeCell ref="C9:D9"/>
    <mergeCell ref="E9:G9"/>
    <mergeCell ref="A96:B96"/>
    <mergeCell ref="D96:F96"/>
    <mergeCell ref="H96:J96"/>
    <mergeCell ref="M96:O96"/>
    <mergeCell ref="A97:B97"/>
    <mergeCell ref="D97:F97"/>
    <mergeCell ref="H97:J97"/>
    <mergeCell ref="M97:O97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9"/>
  <sheetViews>
    <sheetView showWhiteSpace="0" view="pageLayout" zoomScale="85" zoomScaleNormal="100" zoomScalePageLayoutView="85" workbookViewId="0">
      <selection activeCell="C36" sqref="C3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407"/>
      <c r="D3" s="407"/>
      <c r="F3" s="60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8"/>
      <c r="H4" s="8"/>
      <c r="I4" s="8"/>
    </row>
    <row r="5" spans="1:15" s="5" customFormat="1" x14ac:dyDescent="0.25">
      <c r="A5" s="5" t="s">
        <v>15</v>
      </c>
      <c r="C5" s="508"/>
      <c r="D5" s="508"/>
      <c r="E5" s="508"/>
      <c r="F5" s="508"/>
      <c r="G5" s="409"/>
      <c r="H5" s="409"/>
      <c r="I5" s="409"/>
    </row>
    <row r="6" spans="1:15" s="5" customFormat="1" x14ac:dyDescent="0.25">
      <c r="A6" s="5" t="s">
        <v>16</v>
      </c>
      <c r="C6" s="508" t="s">
        <v>542</v>
      </c>
      <c r="D6" s="508"/>
      <c r="E6" s="508"/>
      <c r="F6" s="508"/>
      <c r="G6" s="409"/>
      <c r="H6" s="409"/>
      <c r="I6" s="409"/>
    </row>
    <row r="7" spans="1:15" s="5" customFormat="1" x14ac:dyDescent="0.25">
      <c r="A7" s="5" t="s">
        <v>17</v>
      </c>
      <c r="C7" s="508"/>
      <c r="D7" s="508"/>
      <c r="E7" s="508"/>
      <c r="F7" s="508"/>
      <c r="G7" s="409"/>
      <c r="H7" s="409"/>
      <c r="I7" s="409"/>
    </row>
    <row r="8" spans="1:15" s="5" customFormat="1" ht="13.5" thickBot="1" x14ac:dyDescent="0.3">
      <c r="C8" s="409"/>
      <c r="D8" s="409"/>
      <c r="E8" s="409"/>
      <c r="F8" s="61"/>
      <c r="G8" s="409"/>
      <c r="H8" s="409"/>
      <c r="I8" s="409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410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411"/>
      <c r="G12" s="41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19">
        <v>1</v>
      </c>
      <c r="B13" s="30" t="s">
        <v>190</v>
      </c>
      <c r="C13" s="25"/>
      <c r="D13" s="35">
        <v>3</v>
      </c>
      <c r="E13" s="58">
        <v>5000</v>
      </c>
      <c r="F13" s="429" t="s">
        <v>243</v>
      </c>
      <c r="G13" s="78">
        <f>E13*D13</f>
        <v>15000</v>
      </c>
      <c r="H13" s="430">
        <v>3</v>
      </c>
      <c r="I13" s="85">
        <f>H13*E13</f>
        <v>15000</v>
      </c>
      <c r="J13" s="41"/>
      <c r="K13" s="53"/>
      <c r="L13" s="52"/>
      <c r="M13" s="57"/>
      <c r="N13" s="58"/>
      <c r="O13" s="18"/>
    </row>
    <row r="14" spans="1:15" s="5" customFormat="1" x14ac:dyDescent="0.25">
      <c r="A14" s="20">
        <v>2</v>
      </c>
      <c r="B14" s="30" t="s">
        <v>551</v>
      </c>
      <c r="C14" s="26"/>
      <c r="D14" s="36">
        <v>3</v>
      </c>
      <c r="E14" s="77">
        <v>4000</v>
      </c>
      <c r="F14" s="429" t="s">
        <v>243</v>
      </c>
      <c r="G14" s="78">
        <f>E14*D14</f>
        <v>12000</v>
      </c>
      <c r="H14" s="36">
        <v>3</v>
      </c>
      <c r="I14" s="85">
        <f>H14*E14</f>
        <v>12000</v>
      </c>
      <c r="J14" s="43"/>
      <c r="K14" s="46"/>
      <c r="L14" s="39"/>
      <c r="M14" s="50"/>
      <c r="N14" s="59"/>
      <c r="O14" s="16"/>
    </row>
    <row r="15" spans="1:15" s="6" customFormat="1" x14ac:dyDescent="0.25">
      <c r="A15" s="19">
        <v>3</v>
      </c>
      <c r="B15" s="31" t="s">
        <v>543</v>
      </c>
      <c r="C15" s="27"/>
      <c r="D15" s="37">
        <v>1</v>
      </c>
      <c r="E15" s="76">
        <v>15000</v>
      </c>
      <c r="F15" s="63" t="s">
        <v>31</v>
      </c>
      <c r="G15" s="78">
        <f t="shared" ref="G15:G26" si="0">E15*D15</f>
        <v>15000</v>
      </c>
      <c r="H15" s="37">
        <v>1</v>
      </c>
      <c r="I15" s="85">
        <f t="shared" ref="I15:I26" si="1">H15*E15</f>
        <v>15000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214</v>
      </c>
      <c r="C16" s="27"/>
      <c r="D16" s="37">
        <v>2</v>
      </c>
      <c r="E16" s="76">
        <v>1006.39</v>
      </c>
      <c r="F16" s="63" t="s">
        <v>31</v>
      </c>
      <c r="G16" s="78">
        <f t="shared" si="0"/>
        <v>2012.78</v>
      </c>
      <c r="H16" s="37">
        <v>2</v>
      </c>
      <c r="I16" s="85">
        <f t="shared" si="1"/>
        <v>2012.78</v>
      </c>
      <c r="J16" s="43"/>
      <c r="K16" s="54"/>
      <c r="L16" s="39"/>
      <c r="M16" s="50"/>
      <c r="N16" s="43"/>
      <c r="O16" s="16"/>
    </row>
    <row r="17" spans="1:15" s="6" customFormat="1" x14ac:dyDescent="0.25">
      <c r="A17" s="19">
        <v>5</v>
      </c>
      <c r="B17" s="31" t="s">
        <v>544</v>
      </c>
      <c r="C17" s="27"/>
      <c r="D17" s="37">
        <v>1</v>
      </c>
      <c r="E17" s="76">
        <v>1500</v>
      </c>
      <c r="F17" s="63" t="s">
        <v>31</v>
      </c>
      <c r="G17" s="78">
        <f t="shared" si="0"/>
        <v>1500</v>
      </c>
      <c r="H17" s="37">
        <v>1</v>
      </c>
      <c r="I17" s="85">
        <f t="shared" si="1"/>
        <v>1500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>
        <v>6</v>
      </c>
      <c r="B18" s="31" t="s">
        <v>382</v>
      </c>
      <c r="C18" s="27"/>
      <c r="D18" s="37">
        <v>4</v>
      </c>
      <c r="E18" s="76"/>
      <c r="F18" s="63" t="s">
        <v>243</v>
      </c>
      <c r="G18" s="78">
        <f t="shared" si="0"/>
        <v>0</v>
      </c>
      <c r="H18" s="37">
        <v>4</v>
      </c>
      <c r="I18" s="85">
        <f t="shared" si="1"/>
        <v>0</v>
      </c>
      <c r="J18" s="43"/>
      <c r="K18" s="54"/>
      <c r="L18" s="39"/>
      <c r="M18" s="50"/>
      <c r="N18" s="43"/>
      <c r="O18" s="16"/>
    </row>
    <row r="19" spans="1:15" s="6" customFormat="1" x14ac:dyDescent="0.25">
      <c r="A19" s="19">
        <v>7</v>
      </c>
      <c r="B19" s="30" t="s">
        <v>545</v>
      </c>
      <c r="C19" s="26"/>
      <c r="D19" s="36">
        <v>1</v>
      </c>
      <c r="E19" s="77"/>
      <c r="F19" s="63" t="s">
        <v>31</v>
      </c>
      <c r="G19" s="78">
        <f t="shared" si="0"/>
        <v>0</v>
      </c>
      <c r="H19" s="36">
        <v>1</v>
      </c>
      <c r="I19" s="85">
        <f t="shared" si="1"/>
        <v>0</v>
      </c>
      <c r="J19" s="43"/>
      <c r="K19" s="54"/>
      <c r="L19" s="39"/>
      <c r="M19" s="50"/>
      <c r="N19" s="43"/>
      <c r="O19" s="16"/>
    </row>
    <row r="20" spans="1:15" s="6" customFormat="1" x14ac:dyDescent="0.25">
      <c r="A20" s="20">
        <v>8</v>
      </c>
      <c r="B20" s="31" t="s">
        <v>550</v>
      </c>
      <c r="C20" s="26"/>
      <c r="D20" s="36">
        <v>2</v>
      </c>
      <c r="E20" s="77">
        <v>1326</v>
      </c>
      <c r="F20" s="63" t="s">
        <v>243</v>
      </c>
      <c r="G20" s="78">
        <f t="shared" si="0"/>
        <v>2652</v>
      </c>
      <c r="H20" s="36">
        <v>2</v>
      </c>
      <c r="I20" s="85">
        <f t="shared" si="1"/>
        <v>2652</v>
      </c>
      <c r="J20" s="43"/>
      <c r="K20" s="54"/>
      <c r="L20" s="39"/>
      <c r="M20" s="50"/>
      <c r="N20" s="43"/>
      <c r="O20" s="16"/>
    </row>
    <row r="21" spans="1:15" s="6" customFormat="1" x14ac:dyDescent="0.25">
      <c r="A21" s="19">
        <v>9</v>
      </c>
      <c r="B21" s="31" t="s">
        <v>159</v>
      </c>
      <c r="C21" s="27"/>
      <c r="D21" s="37">
        <v>20</v>
      </c>
      <c r="E21" s="76">
        <v>262.60000000000002</v>
      </c>
      <c r="F21" s="63" t="s">
        <v>243</v>
      </c>
      <c r="G21" s="78">
        <f t="shared" si="0"/>
        <v>5252</v>
      </c>
      <c r="H21" s="37">
        <v>20</v>
      </c>
      <c r="I21" s="85">
        <f t="shared" si="1"/>
        <v>5252</v>
      </c>
      <c r="J21" s="43"/>
      <c r="K21" s="54"/>
      <c r="L21" s="39"/>
      <c r="M21" s="50"/>
      <c r="N21" s="43"/>
      <c r="O21" s="16"/>
    </row>
    <row r="22" spans="1:15" s="6" customFormat="1" x14ac:dyDescent="0.25">
      <c r="A22" s="20">
        <v>10</v>
      </c>
      <c r="B22" s="31" t="s">
        <v>546</v>
      </c>
      <c r="C22" s="27"/>
      <c r="D22" s="37"/>
      <c r="E22" s="76"/>
      <c r="F22" s="63" t="s">
        <v>31</v>
      </c>
      <c r="G22" s="78">
        <f t="shared" si="0"/>
        <v>0</v>
      </c>
      <c r="H22" s="37"/>
      <c r="I22" s="85">
        <f t="shared" si="1"/>
        <v>0</v>
      </c>
      <c r="J22" s="43"/>
      <c r="K22" s="54"/>
      <c r="L22" s="39"/>
      <c r="M22" s="50"/>
      <c r="N22" s="43"/>
      <c r="O22" s="16"/>
    </row>
    <row r="23" spans="1:15" s="6" customFormat="1" x14ac:dyDescent="0.25">
      <c r="A23" s="19">
        <v>11</v>
      </c>
      <c r="B23" s="31" t="s">
        <v>547</v>
      </c>
      <c r="C23" s="27"/>
      <c r="D23" s="37">
        <v>20</v>
      </c>
      <c r="E23" s="76"/>
      <c r="F23" s="63" t="s">
        <v>31</v>
      </c>
      <c r="G23" s="78">
        <f t="shared" si="0"/>
        <v>0</v>
      </c>
      <c r="H23" s="37">
        <v>20</v>
      </c>
      <c r="I23" s="85">
        <f t="shared" si="1"/>
        <v>0</v>
      </c>
      <c r="J23" s="43"/>
      <c r="K23" s="54"/>
      <c r="L23" s="39"/>
      <c r="M23" s="50"/>
      <c r="N23" s="43"/>
      <c r="O23" s="16"/>
    </row>
    <row r="24" spans="1:15" s="6" customFormat="1" x14ac:dyDescent="0.25">
      <c r="A24" s="20">
        <v>12</v>
      </c>
      <c r="B24" s="31" t="s">
        <v>548</v>
      </c>
      <c r="C24" s="27"/>
      <c r="D24" s="37">
        <v>2</v>
      </c>
      <c r="E24" s="76"/>
      <c r="F24" s="63" t="s">
        <v>31</v>
      </c>
      <c r="G24" s="78">
        <f t="shared" si="0"/>
        <v>0</v>
      </c>
      <c r="H24" s="37">
        <v>2</v>
      </c>
      <c r="I24" s="85">
        <f t="shared" si="1"/>
        <v>0</v>
      </c>
      <c r="J24" s="43"/>
      <c r="K24" s="54"/>
      <c r="L24" s="39"/>
      <c r="M24" s="50"/>
      <c r="N24" s="43"/>
      <c r="O24" s="16"/>
    </row>
    <row r="25" spans="1:15" s="6" customFormat="1" x14ac:dyDescent="0.25">
      <c r="A25" s="19">
        <v>13</v>
      </c>
      <c r="B25" s="31" t="s">
        <v>549</v>
      </c>
      <c r="C25" s="27"/>
      <c r="D25" s="37">
        <v>500</v>
      </c>
      <c r="E25" s="45"/>
      <c r="F25" s="63" t="s">
        <v>31</v>
      </c>
      <c r="G25" s="78">
        <f t="shared" si="0"/>
        <v>0</v>
      </c>
      <c r="H25" s="37">
        <v>500</v>
      </c>
      <c r="I25" s="85">
        <f t="shared" si="1"/>
        <v>0</v>
      </c>
      <c r="J25" s="43"/>
      <c r="K25" s="54"/>
      <c r="L25" s="39"/>
      <c r="M25" s="50"/>
      <c r="N25" s="43"/>
      <c r="O25" s="16"/>
    </row>
    <row r="26" spans="1:15" s="6" customFormat="1" x14ac:dyDescent="0.25">
      <c r="A26" s="20">
        <v>14</v>
      </c>
      <c r="B26" s="31" t="s">
        <v>51</v>
      </c>
      <c r="C26" s="27"/>
      <c r="D26" s="37">
        <v>2</v>
      </c>
      <c r="E26" s="390">
        <v>10000</v>
      </c>
      <c r="F26" s="63" t="s">
        <v>31</v>
      </c>
      <c r="G26" s="78">
        <f t="shared" si="0"/>
        <v>20000</v>
      </c>
      <c r="H26" s="37">
        <v>2</v>
      </c>
      <c r="I26" s="85">
        <f t="shared" si="1"/>
        <v>20000</v>
      </c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78"/>
      <c r="H31" s="39"/>
      <c r="I31" s="85"/>
      <c r="J31" s="43"/>
      <c r="K31" s="54"/>
      <c r="L31" s="39"/>
      <c r="M31" s="50"/>
      <c r="N31" s="43"/>
      <c r="O31" s="16"/>
    </row>
    <row r="32" spans="1:15" s="6" customFormat="1" x14ac:dyDescent="0.25">
      <c r="A32" s="21"/>
      <c r="B32" s="31"/>
      <c r="C32" s="27"/>
      <c r="D32" s="37"/>
      <c r="E32" s="45"/>
      <c r="F32" s="63"/>
      <c r="G32" s="78"/>
      <c r="H32" s="39"/>
      <c r="I32" s="85"/>
      <c r="J32" s="43"/>
      <c r="K32" s="54"/>
      <c r="L32" s="39"/>
      <c r="M32" s="50"/>
      <c r="N32" s="43"/>
      <c r="O32" s="16"/>
    </row>
    <row r="33" spans="1:15" s="6" customFormat="1" ht="13.5" thickBot="1" x14ac:dyDescent="0.3">
      <c r="A33" s="22"/>
      <c r="B33" s="32" t="s">
        <v>4</v>
      </c>
      <c r="C33" s="28"/>
      <c r="D33" s="38"/>
      <c r="E33" s="47"/>
      <c r="F33" s="64"/>
      <c r="G33" s="124">
        <f>SUM(G13:G32)</f>
        <v>73416.78</v>
      </c>
      <c r="H33" s="40"/>
      <c r="I33" s="124">
        <f>SUM(I13:I32)</f>
        <v>73416.78</v>
      </c>
      <c r="J33" s="55"/>
      <c r="K33" s="56"/>
      <c r="L33" s="40"/>
      <c r="M33" s="51"/>
      <c r="N33" s="55"/>
      <c r="O33" s="17"/>
    </row>
    <row r="34" spans="1:15" s="6" customFormat="1" ht="13.5" thickTop="1" x14ac:dyDescent="0.25">
      <c r="A34" s="7" t="s">
        <v>5</v>
      </c>
      <c r="B34" s="8"/>
      <c r="C34" s="409"/>
      <c r="D34" s="8" t="s">
        <v>6</v>
      </c>
      <c r="E34" s="8"/>
      <c r="F34" s="61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5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496" t="s">
        <v>615</v>
      </c>
      <c r="B38" s="496"/>
      <c r="C38" s="407"/>
      <c r="D38" s="494" t="s">
        <v>9</v>
      </c>
      <c r="E38" s="494"/>
      <c r="F38" s="494"/>
      <c r="H38" s="494" t="s">
        <v>10</v>
      </c>
      <c r="I38" s="494"/>
      <c r="J38" s="494"/>
      <c r="M38" s="494" t="s">
        <v>24</v>
      </c>
      <c r="N38" s="494"/>
      <c r="O38" s="494"/>
    </row>
    <row r="39" spans="1:15" s="12" customFormat="1" x14ac:dyDescent="0.25">
      <c r="A39" s="497" t="s">
        <v>11</v>
      </c>
      <c r="B39" s="497"/>
      <c r="C39" s="408"/>
      <c r="D39" s="495" t="s">
        <v>12</v>
      </c>
      <c r="E39" s="495"/>
      <c r="F39" s="495"/>
      <c r="H39" s="495" t="s">
        <v>13</v>
      </c>
      <c r="I39" s="495"/>
      <c r="J39" s="495"/>
      <c r="M39" s="495" t="s">
        <v>25</v>
      </c>
      <c r="N39" s="495"/>
      <c r="O39" s="495"/>
    </row>
  </sheetData>
  <mergeCells count="25">
    <mergeCell ref="C7:F7"/>
    <mergeCell ref="A1:O1"/>
    <mergeCell ref="A2:O2"/>
    <mergeCell ref="C4:F4"/>
    <mergeCell ref="C5:F5"/>
    <mergeCell ref="C6:F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38:F38"/>
    <mergeCell ref="H38:J38"/>
    <mergeCell ref="M38:O38"/>
    <mergeCell ref="A39:B39"/>
    <mergeCell ref="D39:F39"/>
    <mergeCell ref="H39:J39"/>
    <mergeCell ref="M39:O39"/>
    <mergeCell ref="A38:B38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K37" sqref="K3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91"/>
      <c r="D3" s="91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89"/>
      <c r="H5" s="89"/>
      <c r="I5" s="89"/>
    </row>
    <row r="6" spans="1:15" s="5" customFormat="1" x14ac:dyDescent="0.25">
      <c r="A6" s="5" t="s">
        <v>16</v>
      </c>
      <c r="C6" s="508" t="s">
        <v>81</v>
      </c>
      <c r="D6" s="508"/>
      <c r="E6" s="508"/>
      <c r="F6" s="61"/>
      <c r="G6" s="89"/>
      <c r="H6" s="89"/>
      <c r="I6" s="89"/>
    </row>
    <row r="7" spans="1:15" s="5" customFormat="1" x14ac:dyDescent="0.25">
      <c r="A7" s="5" t="s">
        <v>17</v>
      </c>
      <c r="C7" s="509"/>
      <c r="D7" s="509"/>
      <c r="E7" s="509"/>
      <c r="F7" s="61"/>
      <c r="G7" s="89"/>
      <c r="H7" s="89"/>
      <c r="I7" s="89"/>
    </row>
    <row r="8" spans="1:15" s="5" customFormat="1" ht="13.5" thickBot="1" x14ac:dyDescent="0.3">
      <c r="C8" s="89"/>
      <c r="D8" s="89"/>
      <c r="E8" s="89"/>
      <c r="F8" s="61"/>
      <c r="G8" s="89"/>
      <c r="H8" s="89"/>
      <c r="I8" s="89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90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6" customFormat="1" x14ac:dyDescent="0.25">
      <c r="A13" s="20">
        <v>1</v>
      </c>
      <c r="B13" s="31" t="s">
        <v>82</v>
      </c>
      <c r="C13" s="27"/>
      <c r="D13" s="36">
        <f>H13+J13+L13+N13</f>
        <v>2</v>
      </c>
      <c r="E13" s="76">
        <v>2500</v>
      </c>
      <c r="F13" s="63" t="s">
        <v>31</v>
      </c>
      <c r="G13" s="78">
        <f>E13*D13</f>
        <v>5000</v>
      </c>
      <c r="H13" s="36">
        <v>1</v>
      </c>
      <c r="I13" s="85">
        <f>H13*E13</f>
        <v>2500</v>
      </c>
      <c r="J13" s="88"/>
      <c r="K13" s="78">
        <f>J13*E13</f>
        <v>0</v>
      </c>
      <c r="L13" s="26">
        <v>1</v>
      </c>
      <c r="M13" s="78">
        <f>L13*E13</f>
        <v>2500</v>
      </c>
      <c r="N13" s="43"/>
      <c r="O13" s="78">
        <f>N13*E13</f>
        <v>0</v>
      </c>
    </row>
    <row r="14" spans="1:15" s="6" customFormat="1" x14ac:dyDescent="0.25">
      <c r="A14" s="20">
        <v>2</v>
      </c>
      <c r="B14" s="31" t="s">
        <v>83</v>
      </c>
      <c r="C14" s="27"/>
      <c r="D14" s="36">
        <f t="shared" ref="D14:D28" si="0">H14+J14+L14+N14</f>
        <v>15</v>
      </c>
      <c r="E14" s="76">
        <v>10000</v>
      </c>
      <c r="F14" s="63" t="s">
        <v>31</v>
      </c>
      <c r="G14" s="78">
        <f t="shared" ref="G14:G28" si="1">E14*D14</f>
        <v>150000</v>
      </c>
      <c r="H14" s="36">
        <v>6</v>
      </c>
      <c r="I14" s="85">
        <f t="shared" ref="I14:I28" si="2">H14*E14</f>
        <v>60000</v>
      </c>
      <c r="J14" s="88">
        <v>6</v>
      </c>
      <c r="K14" s="78">
        <f t="shared" ref="K14:K28" si="3">J14*E14</f>
        <v>60000</v>
      </c>
      <c r="L14" s="26">
        <v>3</v>
      </c>
      <c r="M14" s="78">
        <f t="shared" ref="M14:M28" si="4">L14*E14</f>
        <v>30000</v>
      </c>
      <c r="N14" s="43"/>
      <c r="O14" s="78">
        <f t="shared" ref="O14:O28" si="5">N14*E14</f>
        <v>0</v>
      </c>
    </row>
    <row r="15" spans="1:15" s="6" customFormat="1" x14ac:dyDescent="0.25">
      <c r="A15" s="20">
        <v>3</v>
      </c>
      <c r="B15" s="31" t="s">
        <v>84</v>
      </c>
      <c r="C15" s="27"/>
      <c r="D15" s="36">
        <f t="shared" si="0"/>
        <v>10</v>
      </c>
      <c r="E15" s="76">
        <v>39208</v>
      </c>
      <c r="F15" s="63" t="s">
        <v>31</v>
      </c>
      <c r="G15" s="78">
        <f t="shared" si="1"/>
        <v>392080</v>
      </c>
      <c r="H15" s="36">
        <v>5</v>
      </c>
      <c r="I15" s="85">
        <f t="shared" si="2"/>
        <v>196040</v>
      </c>
      <c r="J15" s="88">
        <v>5</v>
      </c>
      <c r="K15" s="78">
        <f t="shared" si="3"/>
        <v>196040</v>
      </c>
      <c r="L15" s="26"/>
      <c r="M15" s="78">
        <f t="shared" si="4"/>
        <v>0</v>
      </c>
      <c r="N15" s="43"/>
      <c r="O15" s="78">
        <f t="shared" si="5"/>
        <v>0</v>
      </c>
    </row>
    <row r="16" spans="1:15" s="6" customFormat="1" x14ac:dyDescent="0.25">
      <c r="A16" s="20">
        <v>4</v>
      </c>
      <c r="B16" s="31" t="s">
        <v>85</v>
      </c>
      <c r="C16" s="27"/>
      <c r="D16" s="36">
        <f t="shared" si="0"/>
        <v>1</v>
      </c>
      <c r="E16" s="76">
        <v>45754</v>
      </c>
      <c r="F16" s="63" t="s">
        <v>31</v>
      </c>
      <c r="G16" s="78">
        <f t="shared" si="1"/>
        <v>45754</v>
      </c>
      <c r="H16" s="36"/>
      <c r="I16" s="85">
        <f t="shared" si="2"/>
        <v>0</v>
      </c>
      <c r="J16" s="88"/>
      <c r="K16" s="78">
        <f t="shared" si="3"/>
        <v>0</v>
      </c>
      <c r="L16" s="26">
        <v>1</v>
      </c>
      <c r="M16" s="78">
        <f t="shared" si="4"/>
        <v>45754</v>
      </c>
      <c r="N16" s="43"/>
      <c r="O16" s="78">
        <f t="shared" si="5"/>
        <v>0</v>
      </c>
    </row>
    <row r="17" spans="1:15" s="6" customFormat="1" x14ac:dyDescent="0.25">
      <c r="A17" s="20">
        <v>5</v>
      </c>
      <c r="B17" s="31" t="s">
        <v>86</v>
      </c>
      <c r="C17" s="27"/>
      <c r="D17" s="36">
        <f t="shared" si="0"/>
        <v>20</v>
      </c>
      <c r="E17" s="76"/>
      <c r="F17" s="63" t="s">
        <v>31</v>
      </c>
      <c r="G17" s="78">
        <f t="shared" si="1"/>
        <v>0</v>
      </c>
      <c r="H17" s="36">
        <v>10</v>
      </c>
      <c r="I17" s="85">
        <f t="shared" si="2"/>
        <v>0</v>
      </c>
      <c r="J17" s="88">
        <v>10</v>
      </c>
      <c r="K17" s="78">
        <f t="shared" si="3"/>
        <v>0</v>
      </c>
      <c r="L17" s="26"/>
      <c r="M17" s="78">
        <f t="shared" si="4"/>
        <v>0</v>
      </c>
      <c r="N17" s="43"/>
      <c r="O17" s="78">
        <f t="shared" si="5"/>
        <v>0</v>
      </c>
    </row>
    <row r="18" spans="1:15" s="6" customFormat="1" x14ac:dyDescent="0.25">
      <c r="A18" s="20">
        <v>6</v>
      </c>
      <c r="B18" s="31" t="s">
        <v>178</v>
      </c>
      <c r="C18" s="27"/>
      <c r="D18" s="36">
        <f t="shared" si="0"/>
        <v>2</v>
      </c>
      <c r="E18" s="76"/>
      <c r="F18" s="63" t="s">
        <v>31</v>
      </c>
      <c r="G18" s="78">
        <f t="shared" si="1"/>
        <v>0</v>
      </c>
      <c r="H18" s="36"/>
      <c r="I18" s="85">
        <f t="shared" si="2"/>
        <v>0</v>
      </c>
      <c r="J18" s="88">
        <v>1</v>
      </c>
      <c r="K18" s="78">
        <f t="shared" si="3"/>
        <v>0</v>
      </c>
      <c r="L18" s="39">
        <v>1</v>
      </c>
      <c r="M18" s="78">
        <f t="shared" si="4"/>
        <v>0</v>
      </c>
      <c r="N18" s="43"/>
      <c r="O18" s="78">
        <f t="shared" si="5"/>
        <v>0</v>
      </c>
    </row>
    <row r="19" spans="1:15" s="6" customFormat="1" x14ac:dyDescent="0.25">
      <c r="A19" s="20">
        <v>7</v>
      </c>
      <c r="B19" s="31" t="s">
        <v>552</v>
      </c>
      <c r="C19" s="27"/>
      <c r="D19" s="36">
        <f t="shared" si="0"/>
        <v>4</v>
      </c>
      <c r="E19" s="76">
        <v>30000</v>
      </c>
      <c r="F19" s="63" t="s">
        <v>31</v>
      </c>
      <c r="G19" s="78">
        <f t="shared" si="1"/>
        <v>120000</v>
      </c>
      <c r="H19" s="36"/>
      <c r="I19" s="85">
        <f t="shared" si="2"/>
        <v>0</v>
      </c>
      <c r="J19" s="88">
        <v>4</v>
      </c>
      <c r="K19" s="78">
        <f t="shared" si="3"/>
        <v>120000</v>
      </c>
      <c r="L19" s="39"/>
      <c r="M19" s="78">
        <f t="shared" si="4"/>
        <v>0</v>
      </c>
      <c r="N19" s="43"/>
      <c r="O19" s="78">
        <f t="shared" si="5"/>
        <v>0</v>
      </c>
    </row>
    <row r="20" spans="1:15" s="6" customFormat="1" x14ac:dyDescent="0.25">
      <c r="A20" s="20">
        <v>8</v>
      </c>
      <c r="B20" s="31" t="s">
        <v>553</v>
      </c>
      <c r="C20" s="27"/>
      <c r="D20" s="36">
        <f t="shared" si="0"/>
        <v>4000</v>
      </c>
      <c r="E20" s="45"/>
      <c r="F20" s="63" t="s">
        <v>562</v>
      </c>
      <c r="G20" s="78">
        <f t="shared" si="1"/>
        <v>0</v>
      </c>
      <c r="H20" s="36"/>
      <c r="I20" s="85">
        <f t="shared" si="2"/>
        <v>0</v>
      </c>
      <c r="J20" s="88">
        <v>2000</v>
      </c>
      <c r="K20" s="78">
        <f t="shared" si="3"/>
        <v>0</v>
      </c>
      <c r="L20" s="39">
        <v>2000</v>
      </c>
      <c r="M20" s="78">
        <f t="shared" si="4"/>
        <v>0</v>
      </c>
      <c r="N20" s="43"/>
      <c r="O20" s="78">
        <f t="shared" si="5"/>
        <v>0</v>
      </c>
    </row>
    <row r="21" spans="1:15" s="6" customFormat="1" x14ac:dyDescent="0.25">
      <c r="A21" s="20">
        <v>9</v>
      </c>
      <c r="B21" s="31" t="s">
        <v>554</v>
      </c>
      <c r="C21" s="27"/>
      <c r="D21" s="36">
        <f t="shared" si="0"/>
        <v>15800</v>
      </c>
      <c r="E21" s="45"/>
      <c r="F21" s="63" t="s">
        <v>243</v>
      </c>
      <c r="G21" s="78">
        <f t="shared" si="1"/>
        <v>0</v>
      </c>
      <c r="H21" s="36">
        <v>15800</v>
      </c>
      <c r="I21" s="85">
        <f t="shared" si="2"/>
        <v>0</v>
      </c>
      <c r="J21" s="88"/>
      <c r="K21" s="78">
        <f t="shared" si="3"/>
        <v>0</v>
      </c>
      <c r="L21" s="39"/>
      <c r="M21" s="78">
        <f t="shared" si="4"/>
        <v>0</v>
      </c>
      <c r="N21" s="43"/>
      <c r="O21" s="78">
        <f t="shared" si="5"/>
        <v>0</v>
      </c>
    </row>
    <row r="22" spans="1:15" s="6" customFormat="1" x14ac:dyDescent="0.25">
      <c r="A22" s="20">
        <v>10</v>
      </c>
      <c r="B22" s="31" t="s">
        <v>555</v>
      </c>
      <c r="C22" s="27"/>
      <c r="D22" s="36">
        <f t="shared" si="0"/>
        <v>1450</v>
      </c>
      <c r="E22" s="45"/>
      <c r="F22" s="63" t="s">
        <v>243</v>
      </c>
      <c r="G22" s="78">
        <f t="shared" si="1"/>
        <v>0</v>
      </c>
      <c r="H22" s="26">
        <v>1450</v>
      </c>
      <c r="I22" s="85">
        <f t="shared" si="2"/>
        <v>0</v>
      </c>
      <c r="J22" s="88"/>
      <c r="K22" s="78">
        <f t="shared" si="3"/>
        <v>0</v>
      </c>
      <c r="L22" s="39"/>
      <c r="M22" s="78">
        <f t="shared" si="4"/>
        <v>0</v>
      </c>
      <c r="N22" s="43"/>
      <c r="O22" s="78">
        <f t="shared" si="5"/>
        <v>0</v>
      </c>
    </row>
    <row r="23" spans="1:15" s="6" customFormat="1" x14ac:dyDescent="0.25">
      <c r="A23" s="20"/>
      <c r="B23" s="354" t="s">
        <v>556</v>
      </c>
      <c r="C23" s="27"/>
      <c r="D23" s="36"/>
      <c r="E23" s="45"/>
      <c r="F23" s="63"/>
      <c r="G23" s="78">
        <f t="shared" si="1"/>
        <v>0</v>
      </c>
      <c r="H23" s="26"/>
      <c r="I23" s="85">
        <f t="shared" si="2"/>
        <v>0</v>
      </c>
      <c r="J23" s="88"/>
      <c r="K23" s="78">
        <f t="shared" si="3"/>
        <v>0</v>
      </c>
      <c r="L23" s="39"/>
      <c r="M23" s="78">
        <f t="shared" si="4"/>
        <v>0</v>
      </c>
      <c r="N23" s="43"/>
      <c r="O23" s="78">
        <f t="shared" si="5"/>
        <v>0</v>
      </c>
    </row>
    <row r="24" spans="1:15" s="6" customFormat="1" x14ac:dyDescent="0.25">
      <c r="A24" s="20">
        <v>11</v>
      </c>
      <c r="B24" s="31" t="s">
        <v>557</v>
      </c>
      <c r="C24" s="27"/>
      <c r="D24" s="36">
        <f t="shared" si="0"/>
        <v>37</v>
      </c>
      <c r="E24" s="45"/>
      <c r="F24" s="63" t="s">
        <v>563</v>
      </c>
      <c r="G24" s="78">
        <f t="shared" si="1"/>
        <v>0</v>
      </c>
      <c r="H24" s="26">
        <v>9</v>
      </c>
      <c r="I24" s="85">
        <f t="shared" si="2"/>
        <v>0</v>
      </c>
      <c r="J24" s="88">
        <v>9</v>
      </c>
      <c r="K24" s="78">
        <f t="shared" si="3"/>
        <v>0</v>
      </c>
      <c r="L24" s="39">
        <v>9</v>
      </c>
      <c r="M24" s="78">
        <f t="shared" si="4"/>
        <v>0</v>
      </c>
      <c r="N24" s="43">
        <v>10</v>
      </c>
      <c r="O24" s="78">
        <f t="shared" si="5"/>
        <v>0</v>
      </c>
    </row>
    <row r="25" spans="1:15" s="6" customFormat="1" x14ac:dyDescent="0.25">
      <c r="A25" s="20">
        <v>12</v>
      </c>
      <c r="B25" s="31" t="s">
        <v>558</v>
      </c>
      <c r="C25" s="27"/>
      <c r="D25" s="36">
        <f t="shared" si="0"/>
        <v>12</v>
      </c>
      <c r="E25" s="45"/>
      <c r="F25" s="63" t="s">
        <v>563</v>
      </c>
      <c r="G25" s="78">
        <f t="shared" si="1"/>
        <v>0</v>
      </c>
      <c r="H25" s="26">
        <v>4</v>
      </c>
      <c r="I25" s="85">
        <f t="shared" si="2"/>
        <v>0</v>
      </c>
      <c r="J25" s="88">
        <v>4</v>
      </c>
      <c r="K25" s="78">
        <f t="shared" si="3"/>
        <v>0</v>
      </c>
      <c r="L25" s="39">
        <v>4</v>
      </c>
      <c r="M25" s="78">
        <f t="shared" si="4"/>
        <v>0</v>
      </c>
      <c r="N25" s="43"/>
      <c r="O25" s="78">
        <f t="shared" si="5"/>
        <v>0</v>
      </c>
    </row>
    <row r="26" spans="1:15" s="6" customFormat="1" x14ac:dyDescent="0.25">
      <c r="A26" s="20">
        <v>13</v>
      </c>
      <c r="B26" s="31" t="s">
        <v>560</v>
      </c>
      <c r="C26" s="27"/>
      <c r="D26" s="36">
        <f t="shared" si="0"/>
        <v>4</v>
      </c>
      <c r="E26" s="45"/>
      <c r="F26" s="63" t="s">
        <v>563</v>
      </c>
      <c r="G26" s="78">
        <f t="shared" si="1"/>
        <v>0</v>
      </c>
      <c r="H26" s="26"/>
      <c r="I26" s="85">
        <f t="shared" si="2"/>
        <v>0</v>
      </c>
      <c r="J26" s="88">
        <v>4</v>
      </c>
      <c r="K26" s="78">
        <f t="shared" si="3"/>
        <v>0</v>
      </c>
      <c r="L26" s="39"/>
      <c r="M26" s="78">
        <f t="shared" si="4"/>
        <v>0</v>
      </c>
      <c r="N26" s="43"/>
      <c r="O26" s="78">
        <f t="shared" si="5"/>
        <v>0</v>
      </c>
    </row>
    <row r="27" spans="1:15" s="6" customFormat="1" x14ac:dyDescent="0.25">
      <c r="A27" s="20">
        <v>14</v>
      </c>
      <c r="B27" s="31" t="s">
        <v>559</v>
      </c>
      <c r="C27" s="27"/>
      <c r="D27" s="36">
        <f t="shared" si="0"/>
        <v>4</v>
      </c>
      <c r="E27" s="45"/>
      <c r="F27" s="63" t="s">
        <v>563</v>
      </c>
      <c r="G27" s="78">
        <f t="shared" si="1"/>
        <v>0</v>
      </c>
      <c r="H27" s="26"/>
      <c r="I27" s="85">
        <f t="shared" si="2"/>
        <v>0</v>
      </c>
      <c r="J27" s="88"/>
      <c r="K27" s="78">
        <f t="shared" si="3"/>
        <v>0</v>
      </c>
      <c r="L27" s="39">
        <v>4</v>
      </c>
      <c r="M27" s="78">
        <f t="shared" si="4"/>
        <v>0</v>
      </c>
      <c r="N27" s="43"/>
      <c r="O27" s="78">
        <f t="shared" si="5"/>
        <v>0</v>
      </c>
    </row>
    <row r="28" spans="1:15" s="6" customFormat="1" x14ac:dyDescent="0.25">
      <c r="A28" s="20">
        <v>15</v>
      </c>
      <c r="B28" s="31" t="s">
        <v>561</v>
      </c>
      <c r="C28" s="27"/>
      <c r="D28" s="36">
        <f t="shared" si="0"/>
        <v>36</v>
      </c>
      <c r="E28" s="45"/>
      <c r="F28" s="63" t="s">
        <v>563</v>
      </c>
      <c r="G28" s="78">
        <f t="shared" si="1"/>
        <v>0</v>
      </c>
      <c r="H28" s="26">
        <v>8</v>
      </c>
      <c r="I28" s="85">
        <f t="shared" si="2"/>
        <v>0</v>
      </c>
      <c r="J28" s="88">
        <v>8</v>
      </c>
      <c r="K28" s="78">
        <f t="shared" si="3"/>
        <v>0</v>
      </c>
      <c r="L28" s="39">
        <v>8</v>
      </c>
      <c r="M28" s="78">
        <f t="shared" si="4"/>
        <v>0</v>
      </c>
      <c r="N28" s="43">
        <v>12</v>
      </c>
      <c r="O28" s="78">
        <f t="shared" si="5"/>
        <v>0</v>
      </c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26"/>
      <c r="I29" s="50"/>
      <c r="J29" s="88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26"/>
      <c r="I30" s="50"/>
      <c r="J30" s="88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26"/>
      <c r="I31" s="50"/>
      <c r="J31" s="88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79</v>
      </c>
      <c r="C34" s="28"/>
      <c r="D34" s="38"/>
      <c r="E34" s="47"/>
      <c r="F34" s="64"/>
      <c r="G34" s="79">
        <f>SUM(G13:G33)</f>
        <v>712834</v>
      </c>
      <c r="H34" s="40"/>
      <c r="I34" s="79">
        <f>SUM(I13:I33)</f>
        <v>258540</v>
      </c>
      <c r="J34" s="55"/>
      <c r="K34" s="79">
        <f>SUM(K13:K33)</f>
        <v>376040</v>
      </c>
      <c r="L34" s="40"/>
      <c r="M34" s="79">
        <f>SUM(M13:M33)</f>
        <v>78254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89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80</v>
      </c>
      <c r="B39" s="496"/>
      <c r="C39" s="91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92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68"/>
  <sheetViews>
    <sheetView view="pageLayout" topLeftCell="A40" zoomScale="85" zoomScaleNormal="100" zoomScalePageLayoutView="85" workbookViewId="0">
      <selection activeCell="A61" sqref="A61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4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4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36"/>
      <c r="D3" s="136"/>
      <c r="E3" s="173"/>
      <c r="F3" s="60"/>
      <c r="J3" s="177"/>
      <c r="N3" s="177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8"/>
      <c r="H4" s="8"/>
      <c r="I4" s="8"/>
      <c r="J4" s="177"/>
      <c r="N4" s="177"/>
    </row>
    <row r="5" spans="1:15" s="5" customFormat="1" x14ac:dyDescent="0.25">
      <c r="A5" s="5" t="s">
        <v>15</v>
      </c>
      <c r="C5" s="508"/>
      <c r="D5" s="508"/>
      <c r="E5" s="508"/>
      <c r="F5" s="508"/>
      <c r="G5" s="135"/>
      <c r="H5" s="135"/>
      <c r="I5" s="135"/>
      <c r="J5" s="177"/>
      <c r="N5" s="177"/>
    </row>
    <row r="6" spans="1:15" s="5" customFormat="1" x14ac:dyDescent="0.25">
      <c r="A6" s="5" t="s">
        <v>16</v>
      </c>
      <c r="C6" s="508" t="s">
        <v>163</v>
      </c>
      <c r="D6" s="508"/>
      <c r="E6" s="508"/>
      <c r="F6" s="508"/>
      <c r="G6" s="135"/>
      <c r="H6" s="135"/>
      <c r="I6" s="135"/>
      <c r="J6" s="177"/>
      <c r="N6" s="177"/>
    </row>
    <row r="7" spans="1:15" s="5" customFormat="1" x14ac:dyDescent="0.25">
      <c r="A7" s="5" t="s">
        <v>17</v>
      </c>
      <c r="C7" s="508"/>
      <c r="D7" s="508"/>
      <c r="E7" s="508"/>
      <c r="F7" s="508"/>
      <c r="G7" s="135"/>
      <c r="H7" s="135"/>
      <c r="I7" s="135"/>
      <c r="J7" s="177"/>
      <c r="N7" s="177"/>
    </row>
    <row r="8" spans="1:15" s="5" customFormat="1" ht="13.5" thickBot="1" x14ac:dyDescent="0.3">
      <c r="C8" s="135"/>
      <c r="D8" s="135"/>
      <c r="E8" s="175"/>
      <c r="F8" s="61"/>
      <c r="G8" s="135"/>
      <c r="H8" s="135"/>
      <c r="I8" s="135"/>
      <c r="J8" s="177"/>
      <c r="N8" s="177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37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97"/>
      <c r="C12" s="25"/>
      <c r="D12" s="35"/>
      <c r="E12" s="178"/>
      <c r="F12" s="62"/>
      <c r="G12" s="42"/>
      <c r="H12" s="25"/>
      <c r="I12" s="48"/>
      <c r="J12" s="186"/>
      <c r="K12" s="53"/>
      <c r="L12" s="52"/>
      <c r="M12" s="57"/>
      <c r="N12" s="187"/>
      <c r="O12" s="18"/>
    </row>
    <row r="13" spans="1:15" s="5" customFormat="1" ht="12" customHeight="1" x14ac:dyDescent="0.2">
      <c r="A13" s="20">
        <v>1</v>
      </c>
      <c r="B13" s="268" t="s">
        <v>234</v>
      </c>
      <c r="C13" s="26"/>
      <c r="D13" s="143">
        <f t="shared" ref="D13:D16" si="0">H13+J13+L13+N13</f>
        <v>1</v>
      </c>
      <c r="E13" s="77">
        <v>6828.1408000000001</v>
      </c>
      <c r="F13" s="144" t="s">
        <v>31</v>
      </c>
      <c r="G13" s="118">
        <f>E13*D13</f>
        <v>6828.1408000000001</v>
      </c>
      <c r="H13" s="149">
        <v>1</v>
      </c>
      <c r="I13" s="119">
        <f>H13*E13</f>
        <v>6828.1408000000001</v>
      </c>
      <c r="J13" s="88"/>
      <c r="K13" s="217">
        <f>J13*E13</f>
        <v>0</v>
      </c>
      <c r="L13" s="450"/>
      <c r="M13" s="217">
        <f t="shared" ref="M13:M14" si="1">L13*E13</f>
        <v>0</v>
      </c>
      <c r="N13" s="188"/>
      <c r="O13" s="327">
        <f>N13*E13</f>
        <v>0</v>
      </c>
    </row>
    <row r="14" spans="1:15" s="6" customFormat="1" ht="12" customHeight="1" x14ac:dyDescent="0.2">
      <c r="A14" s="20">
        <v>2</v>
      </c>
      <c r="B14" s="268" t="s">
        <v>235</v>
      </c>
      <c r="C14" s="27"/>
      <c r="D14" s="143">
        <f t="shared" si="0"/>
        <v>1</v>
      </c>
      <c r="E14" s="76">
        <v>28860</v>
      </c>
      <c r="F14" s="144" t="s">
        <v>31</v>
      </c>
      <c r="G14" s="118">
        <f t="shared" ref="G14:G61" si="2">E14*D14</f>
        <v>28860</v>
      </c>
      <c r="H14" s="149">
        <v>1</v>
      </c>
      <c r="I14" s="119">
        <f t="shared" ref="I14:I60" si="3">H14*E14</f>
        <v>28860</v>
      </c>
      <c r="J14" s="88"/>
      <c r="K14" s="217">
        <f t="shared" ref="K14:K61" si="4">J14*E14</f>
        <v>0</v>
      </c>
      <c r="L14" s="149"/>
      <c r="M14" s="217">
        <f t="shared" si="1"/>
        <v>0</v>
      </c>
      <c r="N14" s="88"/>
      <c r="O14" s="327">
        <f t="shared" ref="O14:O61" si="5">N14*E14</f>
        <v>0</v>
      </c>
    </row>
    <row r="15" spans="1:15" s="6" customFormat="1" ht="12" customHeight="1" x14ac:dyDescent="0.2">
      <c r="A15" s="20">
        <v>3</v>
      </c>
      <c r="B15" s="268" t="s">
        <v>236</v>
      </c>
      <c r="C15" s="27"/>
      <c r="D15" s="143">
        <f t="shared" si="0"/>
        <v>7</v>
      </c>
      <c r="E15" s="76">
        <v>2724.8</v>
      </c>
      <c r="F15" s="144" t="s">
        <v>29</v>
      </c>
      <c r="G15" s="118">
        <f t="shared" si="2"/>
        <v>19073.600000000002</v>
      </c>
      <c r="H15" s="149">
        <v>2</v>
      </c>
      <c r="I15" s="119">
        <f t="shared" si="3"/>
        <v>5449.6</v>
      </c>
      <c r="J15" s="88">
        <v>2</v>
      </c>
      <c r="K15" s="217">
        <f t="shared" si="4"/>
        <v>5449.6</v>
      </c>
      <c r="L15" s="149">
        <v>2</v>
      </c>
      <c r="M15" s="217">
        <f>L15*E15</f>
        <v>5449.6</v>
      </c>
      <c r="N15" s="88">
        <v>1</v>
      </c>
      <c r="O15" s="327">
        <f t="shared" si="5"/>
        <v>2724.8</v>
      </c>
    </row>
    <row r="16" spans="1:15" s="6" customFormat="1" ht="12" customHeight="1" x14ac:dyDescent="0.2">
      <c r="A16" s="20">
        <v>4</v>
      </c>
      <c r="B16" s="268" t="s">
        <v>40</v>
      </c>
      <c r="C16" s="183"/>
      <c r="D16" s="143">
        <f t="shared" si="0"/>
        <v>4</v>
      </c>
      <c r="E16" s="184">
        <v>134.99199999999999</v>
      </c>
      <c r="F16" s="185" t="s">
        <v>31</v>
      </c>
      <c r="G16" s="118">
        <f t="shared" si="2"/>
        <v>539.96799999999996</v>
      </c>
      <c r="H16" s="451">
        <v>1</v>
      </c>
      <c r="I16" s="119">
        <f t="shared" si="3"/>
        <v>134.99199999999999</v>
      </c>
      <c r="J16" s="435">
        <v>1</v>
      </c>
      <c r="K16" s="217">
        <f t="shared" si="4"/>
        <v>134.99199999999999</v>
      </c>
      <c r="L16" s="451">
        <v>1</v>
      </c>
      <c r="M16" s="217">
        <f t="shared" ref="M16:M61" si="6">L16*E16</f>
        <v>134.99199999999999</v>
      </c>
      <c r="N16" s="435">
        <v>1</v>
      </c>
      <c r="O16" s="327">
        <f t="shared" si="5"/>
        <v>134.99199999999999</v>
      </c>
    </row>
    <row r="17" spans="1:15" s="6" customFormat="1" x14ac:dyDescent="0.25">
      <c r="A17" s="20"/>
      <c r="B17" s="442" t="s">
        <v>237</v>
      </c>
      <c r="C17" s="25"/>
      <c r="D17" s="143"/>
      <c r="E17" s="178"/>
      <c r="F17" s="437"/>
      <c r="G17" s="118">
        <f t="shared" si="2"/>
        <v>0</v>
      </c>
      <c r="H17" s="25"/>
      <c r="I17" s="119">
        <f t="shared" si="3"/>
        <v>0</v>
      </c>
      <c r="J17" s="435"/>
      <c r="K17" s="217">
        <f t="shared" si="4"/>
        <v>0</v>
      </c>
      <c r="L17" s="52"/>
      <c r="M17" s="217">
        <f t="shared" si="6"/>
        <v>0</v>
      </c>
      <c r="N17" s="438"/>
      <c r="O17" s="327">
        <f t="shared" si="5"/>
        <v>0</v>
      </c>
    </row>
    <row r="18" spans="1:15" s="6" customFormat="1" ht="12" customHeight="1" x14ac:dyDescent="0.2">
      <c r="A18" s="20">
        <v>5</v>
      </c>
      <c r="B18" s="268" t="s">
        <v>84</v>
      </c>
      <c r="C18" s="26"/>
      <c r="D18" s="143">
        <v>1</v>
      </c>
      <c r="E18" s="77">
        <v>39208</v>
      </c>
      <c r="F18" s="144" t="s">
        <v>168</v>
      </c>
      <c r="G18" s="118">
        <f t="shared" si="2"/>
        <v>39208</v>
      </c>
      <c r="H18" s="149">
        <v>1</v>
      </c>
      <c r="I18" s="119">
        <f t="shared" si="3"/>
        <v>39208</v>
      </c>
      <c r="J18" s="88"/>
      <c r="K18" s="217">
        <f t="shared" si="4"/>
        <v>0</v>
      </c>
      <c r="L18" s="149"/>
      <c r="M18" s="217">
        <f t="shared" si="6"/>
        <v>0</v>
      </c>
      <c r="N18" s="188"/>
      <c r="O18" s="327">
        <f t="shared" si="5"/>
        <v>0</v>
      </c>
    </row>
    <row r="19" spans="1:15" s="6" customFormat="1" ht="12" customHeight="1" x14ac:dyDescent="0.2">
      <c r="A19" s="20">
        <v>6</v>
      </c>
      <c r="B19" s="268" t="s">
        <v>164</v>
      </c>
      <c r="C19" s="27"/>
      <c r="D19" s="143">
        <v>2</v>
      </c>
      <c r="E19" s="76">
        <v>10000</v>
      </c>
      <c r="F19" s="144" t="s">
        <v>3</v>
      </c>
      <c r="G19" s="118">
        <f t="shared" si="2"/>
        <v>20000</v>
      </c>
      <c r="H19" s="149">
        <v>2</v>
      </c>
      <c r="I19" s="119">
        <f t="shared" si="3"/>
        <v>20000</v>
      </c>
      <c r="J19" s="88"/>
      <c r="K19" s="217">
        <f t="shared" si="4"/>
        <v>0</v>
      </c>
      <c r="L19" s="149"/>
      <c r="M19" s="217">
        <f t="shared" si="6"/>
        <v>0</v>
      </c>
      <c r="N19" s="88"/>
      <c r="O19" s="327">
        <f t="shared" si="5"/>
        <v>0</v>
      </c>
    </row>
    <row r="20" spans="1:15" s="6" customFormat="1" ht="12" customHeight="1" x14ac:dyDescent="0.2">
      <c r="A20" s="20">
        <v>7</v>
      </c>
      <c r="B20" s="268" t="s">
        <v>109</v>
      </c>
      <c r="C20" s="27"/>
      <c r="D20" s="143">
        <v>2</v>
      </c>
      <c r="E20" s="76">
        <v>45754</v>
      </c>
      <c r="F20" s="144" t="s">
        <v>3</v>
      </c>
      <c r="G20" s="118">
        <f t="shared" si="2"/>
        <v>91508</v>
      </c>
      <c r="H20" s="149">
        <v>2</v>
      </c>
      <c r="I20" s="119">
        <f t="shared" si="3"/>
        <v>91508</v>
      </c>
      <c r="J20" s="88"/>
      <c r="K20" s="217">
        <f t="shared" si="4"/>
        <v>0</v>
      </c>
      <c r="L20" s="149"/>
      <c r="M20" s="217">
        <f t="shared" si="6"/>
        <v>0</v>
      </c>
      <c r="N20" s="88"/>
      <c r="O20" s="327">
        <f t="shared" si="5"/>
        <v>0</v>
      </c>
    </row>
    <row r="21" spans="1:15" s="6" customFormat="1" ht="12" customHeight="1" x14ac:dyDescent="0.2">
      <c r="A21" s="20">
        <v>8</v>
      </c>
      <c r="B21" s="268" t="s">
        <v>165</v>
      </c>
      <c r="C21" s="27"/>
      <c r="D21" s="143">
        <v>3</v>
      </c>
      <c r="E21" s="76">
        <v>10000</v>
      </c>
      <c r="F21" s="144" t="s">
        <v>3</v>
      </c>
      <c r="G21" s="118">
        <f t="shared" si="2"/>
        <v>30000</v>
      </c>
      <c r="H21" s="149">
        <v>3</v>
      </c>
      <c r="I21" s="119">
        <f t="shared" si="3"/>
        <v>30000</v>
      </c>
      <c r="J21" s="88"/>
      <c r="K21" s="217">
        <f t="shared" si="4"/>
        <v>0</v>
      </c>
      <c r="L21" s="149"/>
      <c r="M21" s="217">
        <f t="shared" si="6"/>
        <v>0</v>
      </c>
      <c r="N21" s="88"/>
      <c r="O21" s="327">
        <f t="shared" si="5"/>
        <v>0</v>
      </c>
    </row>
    <row r="22" spans="1:15" s="6" customFormat="1" ht="12" customHeight="1" x14ac:dyDescent="0.2">
      <c r="A22" s="20">
        <v>9</v>
      </c>
      <c r="B22" s="268" t="s">
        <v>166</v>
      </c>
      <c r="C22" s="27"/>
      <c r="D22" s="143">
        <v>3</v>
      </c>
      <c r="E22" s="76"/>
      <c r="F22" s="144" t="s">
        <v>3</v>
      </c>
      <c r="G22" s="118">
        <f t="shared" si="2"/>
        <v>0</v>
      </c>
      <c r="H22" s="149">
        <v>3</v>
      </c>
      <c r="I22" s="119">
        <f t="shared" si="3"/>
        <v>0</v>
      </c>
      <c r="J22" s="88"/>
      <c r="K22" s="217">
        <f t="shared" si="4"/>
        <v>0</v>
      </c>
      <c r="L22" s="149"/>
      <c r="M22" s="217">
        <f t="shared" si="6"/>
        <v>0</v>
      </c>
      <c r="N22" s="88"/>
      <c r="O22" s="327">
        <f t="shared" si="5"/>
        <v>0</v>
      </c>
    </row>
    <row r="23" spans="1:15" s="6" customFormat="1" ht="12" customHeight="1" x14ac:dyDescent="0.2">
      <c r="A23" s="20">
        <v>10</v>
      </c>
      <c r="B23" s="268" t="s">
        <v>167</v>
      </c>
      <c r="C23" s="26"/>
      <c r="D23" s="143">
        <v>2</v>
      </c>
      <c r="E23" s="77"/>
      <c r="F23" s="144" t="s">
        <v>3</v>
      </c>
      <c r="G23" s="118">
        <f t="shared" si="2"/>
        <v>0</v>
      </c>
      <c r="H23" s="149">
        <v>1</v>
      </c>
      <c r="I23" s="119">
        <f t="shared" si="3"/>
        <v>0</v>
      </c>
      <c r="J23" s="88"/>
      <c r="K23" s="217">
        <f t="shared" si="4"/>
        <v>0</v>
      </c>
      <c r="L23" s="149">
        <v>1</v>
      </c>
      <c r="M23" s="217">
        <f t="shared" si="6"/>
        <v>0</v>
      </c>
      <c r="N23" s="88"/>
      <c r="O23" s="327">
        <f t="shared" si="5"/>
        <v>0</v>
      </c>
    </row>
    <row r="24" spans="1:15" s="6" customFormat="1" ht="12" customHeight="1" x14ac:dyDescent="0.2">
      <c r="A24" s="20">
        <v>11</v>
      </c>
      <c r="B24" s="268" t="s">
        <v>39</v>
      </c>
      <c r="C24" s="27"/>
      <c r="D24" s="143">
        <v>2</v>
      </c>
      <c r="E24" s="76">
        <v>300</v>
      </c>
      <c r="F24" s="144" t="s">
        <v>3</v>
      </c>
      <c r="G24" s="118">
        <f t="shared" si="2"/>
        <v>600</v>
      </c>
      <c r="H24" s="149">
        <v>1</v>
      </c>
      <c r="I24" s="119">
        <f t="shared" si="3"/>
        <v>300</v>
      </c>
      <c r="J24" s="88"/>
      <c r="K24" s="217">
        <f t="shared" si="4"/>
        <v>0</v>
      </c>
      <c r="L24" s="149">
        <v>1</v>
      </c>
      <c r="M24" s="217">
        <f t="shared" si="6"/>
        <v>300</v>
      </c>
      <c r="N24" s="88"/>
      <c r="O24" s="327">
        <f t="shared" si="5"/>
        <v>0</v>
      </c>
    </row>
    <row r="25" spans="1:15" s="6" customFormat="1" ht="12" customHeight="1" x14ac:dyDescent="0.2">
      <c r="A25" s="20">
        <v>12</v>
      </c>
      <c r="B25" s="268" t="s">
        <v>40</v>
      </c>
      <c r="C25" s="27"/>
      <c r="D25" s="143">
        <v>2</v>
      </c>
      <c r="E25" s="76">
        <v>134.99</v>
      </c>
      <c r="F25" s="144" t="s">
        <v>3</v>
      </c>
      <c r="G25" s="118">
        <f t="shared" si="2"/>
        <v>269.98</v>
      </c>
      <c r="H25" s="149">
        <v>1</v>
      </c>
      <c r="I25" s="119">
        <f t="shared" si="3"/>
        <v>134.99</v>
      </c>
      <c r="J25" s="88"/>
      <c r="K25" s="217">
        <f t="shared" si="4"/>
        <v>0</v>
      </c>
      <c r="L25" s="149">
        <v>1</v>
      </c>
      <c r="M25" s="217">
        <f t="shared" si="6"/>
        <v>134.99</v>
      </c>
      <c r="N25" s="88"/>
      <c r="O25" s="327">
        <f t="shared" si="5"/>
        <v>0</v>
      </c>
    </row>
    <row r="26" spans="1:15" s="6" customFormat="1" ht="12" customHeight="1" x14ac:dyDescent="0.2">
      <c r="A26" s="20">
        <v>13</v>
      </c>
      <c r="B26" s="268" t="s">
        <v>564</v>
      </c>
      <c r="C26" s="27"/>
      <c r="D26" s="143">
        <v>1</v>
      </c>
      <c r="E26" s="76"/>
      <c r="F26" s="144" t="s">
        <v>3</v>
      </c>
      <c r="G26" s="118">
        <f t="shared" si="2"/>
        <v>0</v>
      </c>
      <c r="H26" s="149">
        <v>1</v>
      </c>
      <c r="I26" s="119">
        <f t="shared" si="3"/>
        <v>0</v>
      </c>
      <c r="J26" s="88"/>
      <c r="K26" s="217">
        <f t="shared" si="4"/>
        <v>0</v>
      </c>
      <c r="L26" s="149"/>
      <c r="M26" s="217">
        <f t="shared" si="6"/>
        <v>0</v>
      </c>
      <c r="N26" s="88"/>
      <c r="O26" s="327">
        <f t="shared" si="5"/>
        <v>0</v>
      </c>
    </row>
    <row r="27" spans="1:15" s="6" customFormat="1" ht="12" customHeight="1" x14ac:dyDescent="0.2">
      <c r="A27" s="20">
        <v>14</v>
      </c>
      <c r="B27" s="268" t="s">
        <v>565</v>
      </c>
      <c r="C27" s="27"/>
      <c r="D27" s="143">
        <f t="shared" ref="D27" si="7">H27+J27+L27+N27</f>
        <v>1</v>
      </c>
      <c r="E27" s="76"/>
      <c r="F27" s="144" t="s">
        <v>3</v>
      </c>
      <c r="G27" s="118">
        <f t="shared" si="2"/>
        <v>0</v>
      </c>
      <c r="H27" s="149">
        <v>1</v>
      </c>
      <c r="I27" s="119">
        <f t="shared" si="3"/>
        <v>0</v>
      </c>
      <c r="J27" s="88"/>
      <c r="K27" s="217">
        <f t="shared" si="4"/>
        <v>0</v>
      </c>
      <c r="L27" s="149"/>
      <c r="M27" s="217">
        <f t="shared" si="6"/>
        <v>0</v>
      </c>
      <c r="N27" s="88"/>
      <c r="O27" s="327">
        <f t="shared" si="5"/>
        <v>0</v>
      </c>
    </row>
    <row r="28" spans="1:15" s="6" customFormat="1" x14ac:dyDescent="0.25">
      <c r="A28" s="20"/>
      <c r="B28" s="31"/>
      <c r="C28" s="27"/>
      <c r="D28" s="143"/>
      <c r="E28" s="76"/>
      <c r="F28" s="63"/>
      <c r="G28" s="118">
        <f t="shared" si="2"/>
        <v>0</v>
      </c>
      <c r="H28" s="26"/>
      <c r="I28" s="119">
        <f t="shared" si="3"/>
        <v>0</v>
      </c>
      <c r="J28" s="88"/>
      <c r="K28" s="217">
        <f t="shared" si="4"/>
        <v>0</v>
      </c>
      <c r="L28" s="39"/>
      <c r="M28" s="217">
        <f t="shared" si="6"/>
        <v>0</v>
      </c>
      <c r="N28" s="88"/>
      <c r="O28" s="327">
        <f t="shared" si="5"/>
        <v>0</v>
      </c>
    </row>
    <row r="29" spans="1:15" s="6" customFormat="1" x14ac:dyDescent="0.25">
      <c r="A29" s="20"/>
      <c r="B29" s="354" t="s">
        <v>169</v>
      </c>
      <c r="C29" s="27"/>
      <c r="D29" s="143"/>
      <c r="E29" s="76"/>
      <c r="F29" s="63"/>
      <c r="G29" s="118">
        <f t="shared" si="2"/>
        <v>0</v>
      </c>
      <c r="H29" s="26"/>
      <c r="I29" s="119">
        <f t="shared" si="3"/>
        <v>0</v>
      </c>
      <c r="J29" s="88"/>
      <c r="K29" s="217">
        <f t="shared" si="4"/>
        <v>0</v>
      </c>
      <c r="L29" s="39"/>
      <c r="M29" s="217">
        <f t="shared" si="6"/>
        <v>0</v>
      </c>
      <c r="N29" s="88"/>
      <c r="O29" s="327">
        <f t="shared" si="5"/>
        <v>0</v>
      </c>
    </row>
    <row r="30" spans="1:15" s="6" customFormat="1" x14ac:dyDescent="0.2">
      <c r="A30" s="20">
        <v>15</v>
      </c>
      <c r="B30" s="439" t="s">
        <v>170</v>
      </c>
      <c r="C30" s="27"/>
      <c r="D30" s="143">
        <f t="shared" ref="D30:D55" si="8">H30+J30+L30+N30</f>
        <v>3</v>
      </c>
      <c r="E30" s="76"/>
      <c r="F30" s="145" t="s">
        <v>168</v>
      </c>
      <c r="G30" s="118">
        <f t="shared" si="2"/>
        <v>0</v>
      </c>
      <c r="H30" s="148">
        <v>3</v>
      </c>
      <c r="I30" s="119">
        <f t="shared" si="3"/>
        <v>0</v>
      </c>
      <c r="J30" s="88"/>
      <c r="K30" s="217">
        <f t="shared" si="4"/>
        <v>0</v>
      </c>
      <c r="L30" s="39"/>
      <c r="M30" s="217">
        <f t="shared" si="6"/>
        <v>0</v>
      </c>
      <c r="N30" s="88"/>
      <c r="O30" s="327">
        <f t="shared" si="5"/>
        <v>0</v>
      </c>
    </row>
    <row r="31" spans="1:15" s="6" customFormat="1" x14ac:dyDescent="0.2">
      <c r="A31" s="20">
        <v>16</v>
      </c>
      <c r="B31" s="439" t="s">
        <v>171</v>
      </c>
      <c r="C31" s="27"/>
      <c r="D31" s="143">
        <f t="shared" si="8"/>
        <v>3</v>
      </c>
      <c r="E31" s="76"/>
      <c r="F31" s="145" t="s">
        <v>168</v>
      </c>
      <c r="G31" s="118">
        <f t="shared" si="2"/>
        <v>0</v>
      </c>
      <c r="H31" s="148">
        <v>3</v>
      </c>
      <c r="I31" s="119">
        <f t="shared" si="3"/>
        <v>0</v>
      </c>
      <c r="J31" s="88"/>
      <c r="K31" s="217">
        <f t="shared" si="4"/>
        <v>0</v>
      </c>
      <c r="L31" s="39"/>
      <c r="M31" s="217">
        <f t="shared" si="6"/>
        <v>0</v>
      </c>
      <c r="N31" s="88"/>
      <c r="O31" s="327">
        <f t="shared" si="5"/>
        <v>0</v>
      </c>
    </row>
    <row r="32" spans="1:15" s="6" customFormat="1" x14ac:dyDescent="0.2">
      <c r="A32" s="20">
        <v>17</v>
      </c>
      <c r="B32" s="439" t="s">
        <v>172</v>
      </c>
      <c r="C32" s="27"/>
      <c r="D32" s="143">
        <f t="shared" si="8"/>
        <v>3</v>
      </c>
      <c r="E32" s="76"/>
      <c r="F32" s="145" t="s">
        <v>168</v>
      </c>
      <c r="G32" s="118">
        <f t="shared" si="2"/>
        <v>0</v>
      </c>
      <c r="H32" s="148">
        <v>3</v>
      </c>
      <c r="I32" s="119">
        <f t="shared" si="3"/>
        <v>0</v>
      </c>
      <c r="J32" s="88"/>
      <c r="K32" s="217">
        <f t="shared" si="4"/>
        <v>0</v>
      </c>
      <c r="L32" s="39"/>
      <c r="M32" s="217">
        <f t="shared" si="6"/>
        <v>0</v>
      </c>
      <c r="N32" s="88"/>
      <c r="O32" s="327">
        <f t="shared" si="5"/>
        <v>0</v>
      </c>
    </row>
    <row r="33" spans="1:15" s="6" customFormat="1" x14ac:dyDescent="0.2">
      <c r="A33" s="20">
        <v>18</v>
      </c>
      <c r="B33" s="439" t="s">
        <v>64</v>
      </c>
      <c r="C33" s="27"/>
      <c r="D33" s="143">
        <f t="shared" si="8"/>
        <v>1</v>
      </c>
      <c r="E33" s="76">
        <v>30000</v>
      </c>
      <c r="F33" s="145" t="s">
        <v>168</v>
      </c>
      <c r="G33" s="118">
        <f t="shared" si="2"/>
        <v>30000</v>
      </c>
      <c r="H33" s="148">
        <v>1</v>
      </c>
      <c r="I33" s="119">
        <f t="shared" si="3"/>
        <v>30000</v>
      </c>
      <c r="J33" s="88"/>
      <c r="K33" s="217">
        <f t="shared" si="4"/>
        <v>0</v>
      </c>
      <c r="L33" s="39"/>
      <c r="M33" s="217">
        <f t="shared" si="6"/>
        <v>0</v>
      </c>
      <c r="N33" s="88"/>
      <c r="O33" s="327">
        <f t="shared" si="5"/>
        <v>0</v>
      </c>
    </row>
    <row r="34" spans="1:15" s="6" customFormat="1" x14ac:dyDescent="0.2">
      <c r="A34" s="20">
        <v>19</v>
      </c>
      <c r="B34" s="268" t="s">
        <v>173</v>
      </c>
      <c r="C34" s="27"/>
      <c r="D34" s="143">
        <f t="shared" si="8"/>
        <v>1</v>
      </c>
      <c r="E34" s="76">
        <v>10400</v>
      </c>
      <c r="F34" s="144" t="s">
        <v>168</v>
      </c>
      <c r="G34" s="118">
        <f t="shared" si="2"/>
        <v>10400</v>
      </c>
      <c r="H34" s="149">
        <v>1</v>
      </c>
      <c r="I34" s="119">
        <f t="shared" si="3"/>
        <v>10400</v>
      </c>
      <c r="J34" s="88"/>
      <c r="K34" s="217">
        <f t="shared" si="4"/>
        <v>0</v>
      </c>
      <c r="L34" s="39"/>
      <c r="M34" s="217">
        <f t="shared" si="6"/>
        <v>0</v>
      </c>
      <c r="N34" s="88"/>
      <c r="O34" s="327">
        <f t="shared" si="5"/>
        <v>0</v>
      </c>
    </row>
    <row r="35" spans="1:15" s="6" customFormat="1" x14ac:dyDescent="0.2">
      <c r="A35" s="20"/>
      <c r="B35" s="492" t="s">
        <v>605</v>
      </c>
      <c r="C35" s="27"/>
      <c r="D35" s="143"/>
      <c r="E35" s="76"/>
      <c r="F35" s="144"/>
      <c r="G35" s="118">
        <f>SUM(G13:G34)</f>
        <v>277287.6888</v>
      </c>
      <c r="H35" s="149"/>
      <c r="I35" s="118">
        <f>SUM(I13:I34)</f>
        <v>262823.72279999999</v>
      </c>
      <c r="J35" s="88"/>
      <c r="K35" s="118">
        <f>SUM(K13:K34)</f>
        <v>5584.5920000000006</v>
      </c>
      <c r="L35" s="39"/>
      <c r="M35" s="118">
        <f>SUM(M13:M34)</f>
        <v>6019.5820000000003</v>
      </c>
      <c r="N35" s="88"/>
      <c r="O35" s="118">
        <f>SUM(O13:O34)</f>
        <v>2859.7920000000004</v>
      </c>
    </row>
    <row r="36" spans="1:15" s="6" customFormat="1" x14ac:dyDescent="0.25">
      <c r="A36" s="7" t="s">
        <v>5</v>
      </c>
      <c r="B36" s="8"/>
      <c r="C36" s="453"/>
      <c r="D36" s="8" t="s">
        <v>6</v>
      </c>
      <c r="E36" s="181"/>
      <c r="F36" s="61"/>
      <c r="G36" s="8"/>
      <c r="H36" s="8"/>
      <c r="I36" s="9"/>
      <c r="J36" s="453"/>
      <c r="K36" s="9"/>
      <c r="M36" s="7" t="s">
        <v>7</v>
      </c>
      <c r="N36" s="453"/>
      <c r="O36" s="7"/>
    </row>
    <row r="37" spans="1:15" s="6" customFormat="1" x14ac:dyDescent="0.25">
      <c r="A37" s="7"/>
      <c r="B37" s="7"/>
      <c r="C37" s="4"/>
      <c r="D37" s="7" t="s">
        <v>8</v>
      </c>
      <c r="E37" s="182"/>
      <c r="F37" s="65"/>
      <c r="G37" s="7"/>
      <c r="H37" s="99"/>
      <c r="I37" s="10"/>
      <c r="J37" s="4"/>
      <c r="K37" s="7"/>
      <c r="L37" s="7"/>
      <c r="M37" s="7"/>
      <c r="N37" s="4"/>
      <c r="O37" s="7"/>
    </row>
    <row r="38" spans="1:15" s="6" customFormat="1" x14ac:dyDescent="0.25">
      <c r="A38" s="7"/>
      <c r="B38" s="7"/>
      <c r="C38" s="4"/>
      <c r="D38" s="4"/>
      <c r="E38" s="182"/>
      <c r="F38" s="65"/>
      <c r="G38" s="99"/>
      <c r="H38" s="7"/>
      <c r="I38" s="10"/>
      <c r="J38" s="4"/>
      <c r="K38" s="7"/>
      <c r="L38" s="7"/>
      <c r="M38" s="7"/>
      <c r="N38" s="4"/>
      <c r="O38" s="7"/>
    </row>
    <row r="39" spans="1:15" s="6" customFormat="1" x14ac:dyDescent="0.25">
      <c r="A39" s="7"/>
      <c r="B39" s="7"/>
      <c r="C39" s="4"/>
      <c r="D39" s="4"/>
      <c r="E39" s="182"/>
      <c r="F39" s="65"/>
      <c r="G39" s="7"/>
      <c r="H39" s="7"/>
      <c r="I39" s="10"/>
      <c r="J39" s="4"/>
      <c r="K39" s="7"/>
      <c r="L39" s="7"/>
      <c r="M39" s="7"/>
      <c r="N39" s="4"/>
      <c r="O39" s="7"/>
    </row>
    <row r="40" spans="1:15" s="6" customFormat="1" x14ac:dyDescent="0.25">
      <c r="A40" s="496" t="s">
        <v>162</v>
      </c>
      <c r="B40" s="496"/>
      <c r="C40" s="454"/>
      <c r="D40" s="494" t="s">
        <v>9</v>
      </c>
      <c r="E40" s="494"/>
      <c r="F40" s="494"/>
      <c r="G40" s="5"/>
      <c r="H40" s="494" t="s">
        <v>10</v>
      </c>
      <c r="I40" s="494"/>
      <c r="J40" s="494"/>
      <c r="K40" s="5"/>
      <c r="L40" s="5"/>
      <c r="M40" s="494" t="s">
        <v>24</v>
      </c>
      <c r="N40" s="494"/>
      <c r="O40" s="494"/>
    </row>
    <row r="41" spans="1:15" s="6" customFormat="1" x14ac:dyDescent="0.25">
      <c r="A41" s="497" t="s">
        <v>11</v>
      </c>
      <c r="B41" s="497"/>
      <c r="C41" s="455"/>
      <c r="D41" s="495" t="s">
        <v>12</v>
      </c>
      <c r="E41" s="495"/>
      <c r="F41" s="495"/>
      <c r="G41" s="12"/>
      <c r="H41" s="495" t="s">
        <v>13</v>
      </c>
      <c r="I41" s="495"/>
      <c r="J41" s="495"/>
      <c r="K41" s="12"/>
      <c r="L41" s="12"/>
      <c r="M41" s="495" t="s">
        <v>25</v>
      </c>
      <c r="N41" s="495"/>
      <c r="O41" s="495"/>
    </row>
    <row r="42" spans="1:15" s="6" customFormat="1" x14ac:dyDescent="0.2">
      <c r="A42" s="20"/>
      <c r="B42" s="492" t="s">
        <v>608</v>
      </c>
      <c r="C42" s="27"/>
      <c r="D42" s="143"/>
      <c r="E42" s="76"/>
      <c r="F42" s="144"/>
      <c r="G42" s="118">
        <f>G35</f>
        <v>277287.6888</v>
      </c>
      <c r="H42" s="149"/>
      <c r="I42" s="118">
        <f>I35</f>
        <v>262823.72279999999</v>
      </c>
      <c r="J42" s="88"/>
      <c r="K42" s="118">
        <f>K35</f>
        <v>5584.5920000000006</v>
      </c>
      <c r="L42" s="39"/>
      <c r="M42" s="118">
        <f>M35</f>
        <v>6019.5820000000003</v>
      </c>
      <c r="N42" s="88"/>
      <c r="O42" s="118">
        <f>O35</f>
        <v>2859.7920000000004</v>
      </c>
    </row>
    <row r="43" spans="1:15" s="6" customFormat="1" x14ac:dyDescent="0.2">
      <c r="A43" s="20">
        <v>20</v>
      </c>
      <c r="B43" s="268" t="s">
        <v>174</v>
      </c>
      <c r="C43" s="27"/>
      <c r="D43" s="143">
        <f t="shared" si="8"/>
        <v>1</v>
      </c>
      <c r="E43" s="76">
        <v>974.48</v>
      </c>
      <c r="F43" s="144" t="s">
        <v>3</v>
      </c>
      <c r="G43" s="118">
        <f t="shared" si="2"/>
        <v>974.48</v>
      </c>
      <c r="H43" s="149">
        <v>1</v>
      </c>
      <c r="I43" s="119">
        <f t="shared" si="3"/>
        <v>974.48</v>
      </c>
      <c r="J43" s="88"/>
      <c r="K43" s="217">
        <f t="shared" si="4"/>
        <v>0</v>
      </c>
      <c r="L43" s="39"/>
      <c r="M43" s="217">
        <f t="shared" si="6"/>
        <v>0</v>
      </c>
      <c r="N43" s="88"/>
      <c r="O43" s="327">
        <f t="shared" si="5"/>
        <v>0</v>
      </c>
    </row>
    <row r="44" spans="1:15" s="6" customFormat="1" x14ac:dyDescent="0.2">
      <c r="A44" s="20">
        <v>21</v>
      </c>
      <c r="B44" s="268" t="s">
        <v>175</v>
      </c>
      <c r="C44" s="27"/>
      <c r="D44" s="143">
        <v>2</v>
      </c>
      <c r="E44" s="76">
        <v>1006.3872</v>
      </c>
      <c r="F44" s="144" t="s">
        <v>3</v>
      </c>
      <c r="G44" s="118">
        <f t="shared" si="2"/>
        <v>2012.7744</v>
      </c>
      <c r="H44" s="149">
        <v>2</v>
      </c>
      <c r="I44" s="119">
        <f t="shared" si="3"/>
        <v>2012.7744</v>
      </c>
      <c r="J44" s="88"/>
      <c r="K44" s="217">
        <f t="shared" si="4"/>
        <v>0</v>
      </c>
      <c r="L44" s="39"/>
      <c r="M44" s="217">
        <f t="shared" si="6"/>
        <v>0</v>
      </c>
      <c r="N44" s="88"/>
      <c r="O44" s="327">
        <f t="shared" si="5"/>
        <v>0</v>
      </c>
    </row>
    <row r="45" spans="1:15" s="6" customFormat="1" x14ac:dyDescent="0.2">
      <c r="A45" s="20">
        <v>22</v>
      </c>
      <c r="B45" s="268" t="s">
        <v>566</v>
      </c>
      <c r="C45" s="27"/>
      <c r="D45" s="143">
        <f t="shared" si="8"/>
        <v>1</v>
      </c>
      <c r="E45" s="76"/>
      <c r="F45" s="144" t="s">
        <v>3</v>
      </c>
      <c r="G45" s="118">
        <f t="shared" si="2"/>
        <v>0</v>
      </c>
      <c r="H45" s="440">
        <v>1</v>
      </c>
      <c r="I45" s="119">
        <f t="shared" si="3"/>
        <v>0</v>
      </c>
      <c r="J45" s="88"/>
      <c r="K45" s="217">
        <f t="shared" si="4"/>
        <v>0</v>
      </c>
      <c r="L45" s="39"/>
      <c r="M45" s="217">
        <f t="shared" si="6"/>
        <v>0</v>
      </c>
      <c r="N45" s="88"/>
      <c r="O45" s="327">
        <f t="shared" si="5"/>
        <v>0</v>
      </c>
    </row>
    <row r="46" spans="1:15" s="6" customFormat="1" x14ac:dyDescent="0.2">
      <c r="A46" s="20">
        <v>23</v>
      </c>
      <c r="B46" s="268" t="s">
        <v>176</v>
      </c>
      <c r="C46" s="27"/>
      <c r="D46" s="143">
        <f t="shared" si="8"/>
        <v>1</v>
      </c>
      <c r="E46" s="76"/>
      <c r="F46" s="144" t="s">
        <v>3</v>
      </c>
      <c r="G46" s="118">
        <f t="shared" si="2"/>
        <v>0</v>
      </c>
      <c r="H46" s="147">
        <v>1</v>
      </c>
      <c r="I46" s="119">
        <f t="shared" si="3"/>
        <v>0</v>
      </c>
      <c r="J46" s="88"/>
      <c r="K46" s="217">
        <f t="shared" si="4"/>
        <v>0</v>
      </c>
      <c r="L46" s="39"/>
      <c r="M46" s="217">
        <f t="shared" si="6"/>
        <v>0</v>
      </c>
      <c r="N46" s="88"/>
      <c r="O46" s="327">
        <f t="shared" si="5"/>
        <v>0</v>
      </c>
    </row>
    <row r="47" spans="1:15" s="6" customFormat="1" x14ac:dyDescent="0.2">
      <c r="A47" s="20">
        <v>24</v>
      </c>
      <c r="B47" s="268" t="s">
        <v>177</v>
      </c>
      <c r="C47" s="27"/>
      <c r="D47" s="143">
        <f t="shared" si="8"/>
        <v>1</v>
      </c>
      <c r="E47" s="76"/>
      <c r="F47" s="144" t="s">
        <v>3</v>
      </c>
      <c r="G47" s="118">
        <f t="shared" si="2"/>
        <v>0</v>
      </c>
      <c r="H47" s="147">
        <v>1</v>
      </c>
      <c r="I47" s="119">
        <f t="shared" si="3"/>
        <v>0</v>
      </c>
      <c r="J47" s="88"/>
      <c r="K47" s="217">
        <f t="shared" si="4"/>
        <v>0</v>
      </c>
      <c r="L47" s="39"/>
      <c r="M47" s="217">
        <f t="shared" si="6"/>
        <v>0</v>
      </c>
      <c r="N47" s="88"/>
      <c r="O47" s="327">
        <f t="shared" si="5"/>
        <v>0</v>
      </c>
    </row>
    <row r="48" spans="1:15" s="6" customFormat="1" x14ac:dyDescent="0.2">
      <c r="A48" s="20">
        <v>25</v>
      </c>
      <c r="B48" s="268" t="s">
        <v>178</v>
      </c>
      <c r="C48" s="27"/>
      <c r="D48" s="143">
        <f t="shared" si="8"/>
        <v>1</v>
      </c>
      <c r="E48" s="76"/>
      <c r="F48" s="144" t="s">
        <v>3</v>
      </c>
      <c r="G48" s="118">
        <f t="shared" si="2"/>
        <v>0</v>
      </c>
      <c r="H48" s="147">
        <v>1</v>
      </c>
      <c r="I48" s="119">
        <f t="shared" si="3"/>
        <v>0</v>
      </c>
      <c r="J48" s="88"/>
      <c r="K48" s="217">
        <f t="shared" si="4"/>
        <v>0</v>
      </c>
      <c r="L48" s="39"/>
      <c r="M48" s="217">
        <f t="shared" si="6"/>
        <v>0</v>
      </c>
      <c r="N48" s="88"/>
      <c r="O48" s="327">
        <f t="shared" si="5"/>
        <v>0</v>
      </c>
    </row>
    <row r="49" spans="1:15" s="6" customFormat="1" x14ac:dyDescent="0.2">
      <c r="A49" s="20">
        <v>26</v>
      </c>
      <c r="B49" s="268" t="s">
        <v>179</v>
      </c>
      <c r="C49" s="27"/>
      <c r="D49" s="143">
        <f t="shared" si="8"/>
        <v>1</v>
      </c>
      <c r="E49" s="76"/>
      <c r="F49" s="144" t="s">
        <v>180</v>
      </c>
      <c r="G49" s="118">
        <f t="shared" si="2"/>
        <v>0</v>
      </c>
      <c r="H49" s="147">
        <v>1</v>
      </c>
      <c r="I49" s="119">
        <f t="shared" si="3"/>
        <v>0</v>
      </c>
      <c r="J49" s="88"/>
      <c r="K49" s="217">
        <f t="shared" si="4"/>
        <v>0</v>
      </c>
      <c r="L49" s="39"/>
      <c r="M49" s="217">
        <f t="shared" si="6"/>
        <v>0</v>
      </c>
      <c r="N49" s="88"/>
      <c r="O49" s="327">
        <f t="shared" si="5"/>
        <v>0</v>
      </c>
    </row>
    <row r="50" spans="1:15" s="6" customFormat="1" x14ac:dyDescent="0.2">
      <c r="A50" s="20"/>
      <c r="B50" s="268"/>
      <c r="C50" s="27"/>
      <c r="D50" s="143"/>
      <c r="E50" s="76"/>
      <c r="F50" s="144"/>
      <c r="G50" s="118">
        <f t="shared" si="2"/>
        <v>0</v>
      </c>
      <c r="H50" s="151"/>
      <c r="I50" s="119">
        <f t="shared" si="3"/>
        <v>0</v>
      </c>
      <c r="J50" s="88"/>
      <c r="K50" s="217">
        <f t="shared" si="4"/>
        <v>0</v>
      </c>
      <c r="L50" s="39"/>
      <c r="M50" s="217">
        <f t="shared" si="6"/>
        <v>0</v>
      </c>
      <c r="N50" s="88"/>
      <c r="O50" s="327">
        <f t="shared" si="5"/>
        <v>0</v>
      </c>
    </row>
    <row r="51" spans="1:15" s="6" customFormat="1" x14ac:dyDescent="0.2">
      <c r="A51" s="20"/>
      <c r="B51" s="441" t="s">
        <v>181</v>
      </c>
      <c r="C51" s="27"/>
      <c r="D51" s="143"/>
      <c r="E51" s="76"/>
      <c r="F51" s="144"/>
      <c r="G51" s="118">
        <f t="shared" si="2"/>
        <v>0</v>
      </c>
      <c r="H51" s="151"/>
      <c r="I51" s="119">
        <f t="shared" si="3"/>
        <v>0</v>
      </c>
      <c r="J51" s="88"/>
      <c r="K51" s="217">
        <f t="shared" si="4"/>
        <v>0</v>
      </c>
      <c r="L51" s="39"/>
      <c r="M51" s="217">
        <f t="shared" si="6"/>
        <v>0</v>
      </c>
      <c r="N51" s="88"/>
      <c r="O51" s="327">
        <f t="shared" si="5"/>
        <v>0</v>
      </c>
    </row>
    <row r="52" spans="1:15" s="6" customFormat="1" ht="12" customHeight="1" x14ac:dyDescent="0.2">
      <c r="A52" s="20">
        <v>27</v>
      </c>
      <c r="B52" s="268" t="s">
        <v>63</v>
      </c>
      <c r="C52" s="27"/>
      <c r="D52" s="143">
        <f t="shared" si="8"/>
        <v>2</v>
      </c>
      <c r="E52" s="76">
        <v>5000</v>
      </c>
      <c r="F52" s="144" t="s">
        <v>3</v>
      </c>
      <c r="G52" s="118">
        <f t="shared" si="2"/>
        <v>10000</v>
      </c>
      <c r="H52" s="147">
        <v>2</v>
      </c>
      <c r="I52" s="119">
        <f t="shared" si="3"/>
        <v>10000</v>
      </c>
      <c r="J52" s="88"/>
      <c r="K52" s="217">
        <f t="shared" si="4"/>
        <v>0</v>
      </c>
      <c r="L52" s="39"/>
      <c r="M52" s="217">
        <f t="shared" si="6"/>
        <v>0</v>
      </c>
      <c r="N52" s="88"/>
      <c r="O52" s="327">
        <f t="shared" si="5"/>
        <v>0</v>
      </c>
    </row>
    <row r="53" spans="1:15" s="6" customFormat="1" ht="11.25" customHeight="1" x14ac:dyDescent="0.2">
      <c r="A53" s="20">
        <v>28</v>
      </c>
      <c r="B53" s="268" t="s">
        <v>159</v>
      </c>
      <c r="C53" s="27"/>
      <c r="D53" s="143">
        <f t="shared" si="8"/>
        <v>100</v>
      </c>
      <c r="E53" s="76">
        <v>262.60000000000002</v>
      </c>
      <c r="F53" s="144" t="s">
        <v>3</v>
      </c>
      <c r="G53" s="118">
        <f t="shared" si="2"/>
        <v>26260.000000000004</v>
      </c>
      <c r="H53" s="147">
        <v>100</v>
      </c>
      <c r="I53" s="119">
        <f t="shared" si="3"/>
        <v>26260.000000000004</v>
      </c>
      <c r="J53" s="88"/>
      <c r="K53" s="217">
        <f t="shared" si="4"/>
        <v>0</v>
      </c>
      <c r="L53" s="39"/>
      <c r="M53" s="217">
        <f t="shared" si="6"/>
        <v>0</v>
      </c>
      <c r="N53" s="88"/>
      <c r="O53" s="327">
        <f t="shared" si="5"/>
        <v>0</v>
      </c>
    </row>
    <row r="54" spans="1:15" s="6" customFormat="1" ht="12" customHeight="1" x14ac:dyDescent="0.2">
      <c r="A54" s="20">
        <v>29</v>
      </c>
      <c r="B54" s="268" t="s">
        <v>182</v>
      </c>
      <c r="C54" s="27"/>
      <c r="D54" s="143">
        <f t="shared" si="8"/>
        <v>5</v>
      </c>
      <c r="E54" s="76">
        <v>4000</v>
      </c>
      <c r="F54" s="144" t="s">
        <v>3</v>
      </c>
      <c r="G54" s="118">
        <f t="shared" si="2"/>
        <v>20000</v>
      </c>
      <c r="H54" s="147">
        <v>5</v>
      </c>
      <c r="I54" s="119">
        <f t="shared" si="3"/>
        <v>20000</v>
      </c>
      <c r="J54" s="88"/>
      <c r="K54" s="217">
        <f t="shared" si="4"/>
        <v>0</v>
      </c>
      <c r="L54" s="39"/>
      <c r="M54" s="217">
        <f t="shared" si="6"/>
        <v>0</v>
      </c>
      <c r="N54" s="88"/>
      <c r="O54" s="327">
        <f t="shared" si="5"/>
        <v>0</v>
      </c>
    </row>
    <row r="55" spans="1:15" s="6" customFormat="1" ht="12" customHeight="1" x14ac:dyDescent="0.2">
      <c r="A55" s="20">
        <v>30</v>
      </c>
      <c r="B55" s="268" t="s">
        <v>567</v>
      </c>
      <c r="C55" s="27"/>
      <c r="D55" s="143">
        <f t="shared" si="8"/>
        <v>1</v>
      </c>
      <c r="E55" s="76">
        <v>13000</v>
      </c>
      <c r="F55" s="144" t="s">
        <v>180</v>
      </c>
      <c r="G55" s="118">
        <f t="shared" si="2"/>
        <v>13000</v>
      </c>
      <c r="H55" s="147">
        <v>1</v>
      </c>
      <c r="I55" s="119">
        <f t="shared" si="3"/>
        <v>13000</v>
      </c>
      <c r="J55" s="88"/>
      <c r="K55" s="217">
        <f t="shared" si="4"/>
        <v>0</v>
      </c>
      <c r="L55" s="39"/>
      <c r="M55" s="217">
        <f t="shared" si="6"/>
        <v>0</v>
      </c>
      <c r="N55" s="88"/>
      <c r="O55" s="327">
        <f t="shared" si="5"/>
        <v>0</v>
      </c>
    </row>
    <row r="56" spans="1:15" s="6" customFormat="1" x14ac:dyDescent="0.2">
      <c r="A56" s="20"/>
      <c r="B56" s="441" t="s">
        <v>450</v>
      </c>
      <c r="C56" s="27"/>
      <c r="D56" s="150"/>
      <c r="E56" s="76"/>
      <c r="F56" s="144"/>
      <c r="G56" s="118">
        <f t="shared" si="2"/>
        <v>0</v>
      </c>
      <c r="H56" s="151"/>
      <c r="I56" s="119">
        <f t="shared" si="3"/>
        <v>0</v>
      </c>
      <c r="J56" s="88"/>
      <c r="K56" s="217">
        <f t="shared" si="4"/>
        <v>0</v>
      </c>
      <c r="L56" s="39"/>
      <c r="M56" s="217">
        <f t="shared" si="6"/>
        <v>0</v>
      </c>
      <c r="N56" s="88"/>
      <c r="O56" s="327">
        <f t="shared" si="5"/>
        <v>0</v>
      </c>
    </row>
    <row r="57" spans="1:15" s="6" customFormat="1" x14ac:dyDescent="0.2">
      <c r="A57" s="20">
        <v>31</v>
      </c>
      <c r="B57" s="268" t="s">
        <v>568</v>
      </c>
      <c r="C57" s="27"/>
      <c r="D57" s="150"/>
      <c r="E57" s="76"/>
      <c r="F57" s="144"/>
      <c r="G57" s="118">
        <f t="shared" si="2"/>
        <v>0</v>
      </c>
      <c r="H57" s="151"/>
      <c r="I57" s="119">
        <f t="shared" si="3"/>
        <v>0</v>
      </c>
      <c r="J57" s="88"/>
      <c r="K57" s="217">
        <f t="shared" si="4"/>
        <v>0</v>
      </c>
      <c r="L57" s="39"/>
      <c r="M57" s="217">
        <f t="shared" si="6"/>
        <v>0</v>
      </c>
      <c r="N57" s="88"/>
      <c r="O57" s="327">
        <f t="shared" si="5"/>
        <v>0</v>
      </c>
    </row>
    <row r="58" spans="1:15" s="6" customFormat="1" x14ac:dyDescent="0.2">
      <c r="A58" s="20">
        <v>32</v>
      </c>
      <c r="B58" s="268" t="s">
        <v>569</v>
      </c>
      <c r="C58" s="27"/>
      <c r="D58" s="150"/>
      <c r="E58" s="76"/>
      <c r="F58" s="144"/>
      <c r="G58" s="118">
        <f t="shared" si="2"/>
        <v>0</v>
      </c>
      <c r="H58" s="151"/>
      <c r="I58" s="119">
        <f t="shared" si="3"/>
        <v>0</v>
      </c>
      <c r="J58" s="88"/>
      <c r="K58" s="217">
        <f t="shared" si="4"/>
        <v>0</v>
      </c>
      <c r="L58" s="39"/>
      <c r="M58" s="217">
        <f t="shared" si="6"/>
        <v>0</v>
      </c>
      <c r="N58" s="88"/>
      <c r="O58" s="327">
        <f t="shared" si="5"/>
        <v>0</v>
      </c>
    </row>
    <row r="59" spans="1:15" s="6" customFormat="1" x14ac:dyDescent="0.2">
      <c r="A59" s="20">
        <v>33</v>
      </c>
      <c r="B59" s="268" t="s">
        <v>570</v>
      </c>
      <c r="C59" s="27"/>
      <c r="D59" s="150"/>
      <c r="E59" s="76"/>
      <c r="F59" s="144"/>
      <c r="G59" s="118">
        <f t="shared" si="2"/>
        <v>0</v>
      </c>
      <c r="H59" s="151"/>
      <c r="I59" s="119">
        <f t="shared" si="3"/>
        <v>0</v>
      </c>
      <c r="J59" s="88"/>
      <c r="K59" s="217">
        <f t="shared" si="4"/>
        <v>0</v>
      </c>
      <c r="L59" s="39"/>
      <c r="M59" s="217">
        <f t="shared" si="6"/>
        <v>0</v>
      </c>
      <c r="N59" s="88"/>
      <c r="O59" s="327">
        <f t="shared" si="5"/>
        <v>0</v>
      </c>
    </row>
    <row r="60" spans="1:15" s="6" customFormat="1" x14ac:dyDescent="0.25">
      <c r="A60" s="20">
        <v>34</v>
      </c>
      <c r="B60" s="31" t="s">
        <v>571</v>
      </c>
      <c r="C60" s="27"/>
      <c r="D60" s="37"/>
      <c r="E60" s="76"/>
      <c r="F60" s="63"/>
      <c r="G60" s="118">
        <f t="shared" si="2"/>
        <v>0</v>
      </c>
      <c r="H60" s="39"/>
      <c r="I60" s="119">
        <f t="shared" si="3"/>
        <v>0</v>
      </c>
      <c r="J60" s="88"/>
      <c r="K60" s="217">
        <f t="shared" si="4"/>
        <v>0</v>
      </c>
      <c r="L60" s="39"/>
      <c r="M60" s="217">
        <f t="shared" si="6"/>
        <v>0</v>
      </c>
      <c r="N60" s="88"/>
      <c r="O60" s="327">
        <f t="shared" si="5"/>
        <v>0</v>
      </c>
    </row>
    <row r="61" spans="1:15" s="6" customFormat="1" x14ac:dyDescent="0.25">
      <c r="A61" s="20">
        <v>35</v>
      </c>
      <c r="B61" s="31" t="s">
        <v>572</v>
      </c>
      <c r="C61" s="27"/>
      <c r="D61" s="37"/>
      <c r="E61" s="76"/>
      <c r="F61" s="443"/>
      <c r="G61" s="118">
        <f t="shared" si="2"/>
        <v>0</v>
      </c>
      <c r="H61" s="39"/>
      <c r="I61" s="50"/>
      <c r="J61" s="88"/>
      <c r="K61" s="217">
        <f t="shared" si="4"/>
        <v>0</v>
      </c>
      <c r="L61" s="39"/>
      <c r="M61" s="217">
        <f t="shared" si="6"/>
        <v>0</v>
      </c>
      <c r="N61" s="88"/>
      <c r="O61" s="327">
        <f t="shared" si="5"/>
        <v>0</v>
      </c>
    </row>
    <row r="62" spans="1:15" s="6" customFormat="1" ht="13.5" thickBot="1" x14ac:dyDescent="0.3">
      <c r="A62" s="22"/>
      <c r="B62" s="32" t="s">
        <v>79</v>
      </c>
      <c r="C62" s="28"/>
      <c r="D62" s="38"/>
      <c r="E62" s="180"/>
      <c r="F62" s="64"/>
      <c r="G62" s="79">
        <f>SUM(G42:G61)</f>
        <v>349534.94319999998</v>
      </c>
      <c r="H62" s="40"/>
      <c r="I62" s="79">
        <f>SUM(I42:I61)</f>
        <v>335070.97719999996</v>
      </c>
      <c r="J62" s="47"/>
      <c r="K62" s="79">
        <f>SUM(K42:K61)</f>
        <v>5584.5920000000006</v>
      </c>
      <c r="L62" s="40"/>
      <c r="M62" s="79">
        <f>SUM(M42:M61)</f>
        <v>6019.5820000000003</v>
      </c>
      <c r="N62" s="47"/>
      <c r="O62" s="79">
        <f>SUM(O42:O61)</f>
        <v>2859.7920000000004</v>
      </c>
    </row>
    <row r="63" spans="1:15" s="6" customFormat="1" ht="13.5" thickTop="1" x14ac:dyDescent="0.25">
      <c r="A63" s="7" t="s">
        <v>5</v>
      </c>
      <c r="B63" s="8"/>
      <c r="C63" s="135"/>
      <c r="D63" s="8" t="s">
        <v>6</v>
      </c>
      <c r="E63" s="181"/>
      <c r="F63" s="61"/>
      <c r="G63" s="8"/>
      <c r="H63" s="8"/>
      <c r="I63" s="9"/>
      <c r="J63" s="176"/>
      <c r="K63" s="9"/>
      <c r="M63" s="7" t="s">
        <v>7</v>
      </c>
      <c r="N63" s="176"/>
      <c r="O63" s="7"/>
    </row>
    <row r="64" spans="1:15" s="6" customFormat="1" x14ac:dyDescent="0.25">
      <c r="A64" s="7"/>
      <c r="B64" s="7"/>
      <c r="C64" s="4"/>
      <c r="D64" s="7" t="s">
        <v>8</v>
      </c>
      <c r="E64" s="182"/>
      <c r="F64" s="65"/>
      <c r="G64" s="7"/>
      <c r="H64" s="99"/>
      <c r="I64" s="10"/>
      <c r="J64" s="4"/>
      <c r="K64" s="7"/>
      <c r="L64" s="7"/>
      <c r="M64" s="7"/>
      <c r="N64" s="4"/>
      <c r="O64" s="7"/>
    </row>
    <row r="65" spans="1:15" s="8" customFormat="1" x14ac:dyDescent="0.25">
      <c r="A65" s="7"/>
      <c r="B65" s="7"/>
      <c r="C65" s="4"/>
      <c r="D65" s="4"/>
      <c r="E65" s="182"/>
      <c r="F65" s="65"/>
      <c r="G65" s="99"/>
      <c r="H65" s="7"/>
      <c r="I65" s="10"/>
      <c r="J65" s="4"/>
      <c r="K65" s="7"/>
      <c r="L65" s="7"/>
      <c r="M65" s="7"/>
      <c r="N65" s="4"/>
      <c r="O65" s="7"/>
    </row>
    <row r="66" spans="1:15" x14ac:dyDescent="0.25">
      <c r="I66" s="10"/>
    </row>
    <row r="67" spans="1:15" s="5" customFormat="1" x14ac:dyDescent="0.25">
      <c r="A67" s="496" t="s">
        <v>162</v>
      </c>
      <c r="B67" s="496"/>
      <c r="C67" s="136"/>
      <c r="D67" s="494" t="s">
        <v>9</v>
      </c>
      <c r="E67" s="494"/>
      <c r="F67" s="494"/>
      <c r="H67" s="494" t="s">
        <v>10</v>
      </c>
      <c r="I67" s="494"/>
      <c r="J67" s="494"/>
      <c r="M67" s="494" t="s">
        <v>24</v>
      </c>
      <c r="N67" s="494"/>
      <c r="O67" s="494"/>
    </row>
    <row r="68" spans="1:15" s="12" customFormat="1" x14ac:dyDescent="0.25">
      <c r="A68" s="497" t="s">
        <v>11</v>
      </c>
      <c r="B68" s="497"/>
      <c r="C68" s="134"/>
      <c r="D68" s="495" t="s">
        <v>12</v>
      </c>
      <c r="E68" s="495"/>
      <c r="F68" s="495"/>
      <c r="H68" s="495" t="s">
        <v>13</v>
      </c>
      <c r="I68" s="495"/>
      <c r="J68" s="495"/>
      <c r="M68" s="495" t="s">
        <v>25</v>
      </c>
      <c r="N68" s="495"/>
      <c r="O68" s="495"/>
    </row>
  </sheetData>
  <mergeCells count="33">
    <mergeCell ref="A41:B41"/>
    <mergeCell ref="D41:F41"/>
    <mergeCell ref="H41:J41"/>
    <mergeCell ref="M41:O41"/>
    <mergeCell ref="A40:B40"/>
    <mergeCell ref="D40:F40"/>
    <mergeCell ref="H40:J40"/>
    <mergeCell ref="M40:O40"/>
    <mergeCell ref="A68:B68"/>
    <mergeCell ref="D68:F68"/>
    <mergeCell ref="H68:J68"/>
    <mergeCell ref="M68:O68"/>
    <mergeCell ref="C7:F7"/>
    <mergeCell ref="L10:M11"/>
    <mergeCell ref="N10:O11"/>
    <mergeCell ref="A67:B67"/>
    <mergeCell ref="D67:F67"/>
    <mergeCell ref="H67:J67"/>
    <mergeCell ref="M67:O6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A1:O1"/>
    <mergeCell ref="A2:O2"/>
    <mergeCell ref="C5:F5"/>
    <mergeCell ref="C4:F4"/>
    <mergeCell ref="C6:F6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91"/>
  <sheetViews>
    <sheetView view="pageLayout" zoomScale="85" zoomScaleNormal="100" zoomScalePageLayoutView="85" workbookViewId="0">
      <selection activeCell="D58" sqref="D5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6" s="5" customFormat="1" ht="15.75" x14ac:dyDescent="0.25">
      <c r="A1" s="558" t="s">
        <v>26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333"/>
    </row>
    <row r="2" spans="1:16" s="5" customFormat="1" ht="15.75" x14ac:dyDescent="0.25">
      <c r="A2" s="558" t="s">
        <v>448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333"/>
    </row>
    <row r="3" spans="1:16" s="5" customFormat="1" x14ac:dyDescent="0.25">
      <c r="A3" s="333"/>
      <c r="B3" s="333"/>
      <c r="C3" s="334"/>
      <c r="D3" s="334"/>
      <c r="E3" s="333"/>
      <c r="F3" s="335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s="5" customFormat="1" x14ac:dyDescent="0.25">
      <c r="A4" s="333" t="s">
        <v>0</v>
      </c>
      <c r="B4" s="333"/>
      <c r="C4" s="559" t="s">
        <v>1</v>
      </c>
      <c r="D4" s="559"/>
      <c r="E4" s="559"/>
      <c r="F4" s="530"/>
      <c r="G4" s="530"/>
      <c r="H4" s="530"/>
      <c r="I4" s="530"/>
      <c r="J4" s="333"/>
      <c r="K4" s="333"/>
      <c r="L4" s="333"/>
      <c r="M4" s="333"/>
      <c r="N4" s="333"/>
      <c r="O4" s="333"/>
      <c r="P4" s="333"/>
    </row>
    <row r="5" spans="1:16" s="5" customFormat="1" x14ac:dyDescent="0.25">
      <c r="A5" s="333" t="s">
        <v>15</v>
      </c>
      <c r="B5" s="333"/>
      <c r="C5" s="557"/>
      <c r="D5" s="557"/>
      <c r="E5" s="557"/>
      <c r="F5" s="335"/>
      <c r="G5" s="334"/>
      <c r="H5" s="334"/>
      <c r="I5" s="334"/>
      <c r="J5" s="333"/>
      <c r="K5" s="333"/>
      <c r="L5" s="333"/>
      <c r="M5" s="333"/>
      <c r="N5" s="333"/>
      <c r="O5" s="333"/>
      <c r="P5" s="333"/>
    </row>
    <row r="6" spans="1:16" s="5" customFormat="1" x14ac:dyDescent="0.25">
      <c r="A6" s="333" t="s">
        <v>16</v>
      </c>
      <c r="B6" s="333"/>
      <c r="C6" s="557" t="s">
        <v>124</v>
      </c>
      <c r="D6" s="557"/>
      <c r="E6" s="557"/>
      <c r="F6" s="335"/>
      <c r="G6" s="334"/>
      <c r="H6" s="334"/>
      <c r="I6" s="334"/>
      <c r="J6" s="333"/>
      <c r="K6" s="333"/>
      <c r="L6" s="333"/>
      <c r="M6" s="333"/>
      <c r="N6" s="333"/>
      <c r="O6" s="333"/>
      <c r="P6" s="333"/>
    </row>
    <row r="7" spans="1:16" s="5" customFormat="1" x14ac:dyDescent="0.25">
      <c r="A7" s="333" t="s">
        <v>17</v>
      </c>
      <c r="B7" s="333"/>
      <c r="C7" s="559"/>
      <c r="D7" s="559"/>
      <c r="E7" s="559"/>
      <c r="F7" s="335"/>
      <c r="G7" s="334"/>
      <c r="H7" s="334"/>
      <c r="I7" s="334"/>
      <c r="J7" s="333"/>
      <c r="K7" s="333"/>
      <c r="L7" s="333"/>
      <c r="M7" s="333"/>
      <c r="N7" s="333"/>
      <c r="O7" s="333"/>
      <c r="P7" s="333"/>
    </row>
    <row r="8" spans="1:16" s="5" customFormat="1" ht="13.5" thickBot="1" x14ac:dyDescent="0.3">
      <c r="A8" s="333"/>
      <c r="B8" s="333"/>
      <c r="C8" s="334"/>
      <c r="D8" s="334"/>
      <c r="E8" s="334"/>
      <c r="F8" s="335"/>
      <c r="G8" s="334"/>
      <c r="H8" s="334"/>
      <c r="I8" s="334"/>
      <c r="J8" s="333"/>
      <c r="K8" s="333"/>
      <c r="L8" s="333"/>
      <c r="M8" s="333"/>
      <c r="N8" s="333"/>
      <c r="O8" s="333"/>
      <c r="P8" s="333"/>
    </row>
    <row r="9" spans="1:16" s="5" customFormat="1" ht="13.5" customHeight="1" thickTop="1" x14ac:dyDescent="0.25">
      <c r="A9" s="532" t="s">
        <v>2</v>
      </c>
      <c r="B9" s="535" t="s">
        <v>18</v>
      </c>
      <c r="C9" s="538" t="s">
        <v>19</v>
      </c>
      <c r="D9" s="538"/>
      <c r="E9" s="539" t="s">
        <v>22</v>
      </c>
      <c r="F9" s="538"/>
      <c r="G9" s="540"/>
      <c r="H9" s="541" t="s">
        <v>23</v>
      </c>
      <c r="I9" s="541"/>
      <c r="J9" s="541"/>
      <c r="K9" s="541"/>
      <c r="L9" s="541"/>
      <c r="M9" s="541"/>
      <c r="N9" s="541"/>
      <c r="O9" s="542"/>
      <c r="P9" s="333"/>
    </row>
    <row r="10" spans="1:16" s="5" customFormat="1" x14ac:dyDescent="0.25">
      <c r="A10" s="533"/>
      <c r="B10" s="536"/>
      <c r="C10" s="336" t="s">
        <v>19</v>
      </c>
      <c r="D10" s="337" t="s">
        <v>21</v>
      </c>
      <c r="E10" s="543" t="s">
        <v>3</v>
      </c>
      <c r="F10" s="544"/>
      <c r="G10" s="547" t="s">
        <v>4</v>
      </c>
      <c r="H10" s="549">
        <v>1</v>
      </c>
      <c r="I10" s="549"/>
      <c r="J10" s="551">
        <v>2</v>
      </c>
      <c r="K10" s="552"/>
      <c r="L10" s="549">
        <v>3</v>
      </c>
      <c r="M10" s="549"/>
      <c r="N10" s="551">
        <v>4</v>
      </c>
      <c r="O10" s="555"/>
      <c r="P10" s="333"/>
    </row>
    <row r="11" spans="1:16" s="1" customFormat="1" ht="13.5" thickBot="1" x14ac:dyDescent="0.3">
      <c r="A11" s="534"/>
      <c r="B11" s="537"/>
      <c r="C11" s="338" t="s">
        <v>20</v>
      </c>
      <c r="D11" s="339"/>
      <c r="E11" s="545"/>
      <c r="F11" s="546"/>
      <c r="G11" s="548"/>
      <c r="H11" s="550"/>
      <c r="I11" s="550"/>
      <c r="J11" s="553"/>
      <c r="K11" s="554"/>
      <c r="L11" s="550"/>
      <c r="M11" s="550"/>
      <c r="N11" s="553"/>
      <c r="O11" s="556"/>
      <c r="P11" s="340"/>
    </row>
    <row r="12" spans="1:16" s="5" customFormat="1" x14ac:dyDescent="0.25">
      <c r="A12" s="341"/>
      <c r="B12" s="342"/>
      <c r="C12" s="183"/>
      <c r="D12" s="343"/>
      <c r="E12" s="344"/>
      <c r="F12" s="345"/>
      <c r="G12" s="346"/>
      <c r="H12" s="183"/>
      <c r="I12" s="347"/>
      <c r="J12" s="344"/>
      <c r="K12" s="348"/>
      <c r="L12" s="349"/>
      <c r="M12" s="350"/>
      <c r="N12" s="351"/>
      <c r="O12" s="352"/>
      <c r="P12" s="333"/>
    </row>
    <row r="13" spans="1:16" s="5" customFormat="1" x14ac:dyDescent="0.25">
      <c r="A13" s="353"/>
      <c r="B13" s="354" t="s">
        <v>476</v>
      </c>
      <c r="C13" s="27"/>
      <c r="D13" s="37"/>
      <c r="E13" s="76"/>
      <c r="F13" s="355"/>
      <c r="G13" s="78"/>
      <c r="H13" s="37"/>
      <c r="I13" s="85"/>
      <c r="J13" s="45"/>
      <c r="K13" s="356"/>
      <c r="L13" s="357"/>
      <c r="M13" s="358"/>
      <c r="N13" s="45"/>
      <c r="O13" s="359"/>
      <c r="P13" s="360"/>
    </row>
    <row r="14" spans="1:16" s="5" customFormat="1" x14ac:dyDescent="0.25">
      <c r="A14" s="353">
        <v>1</v>
      </c>
      <c r="B14" s="31" t="s">
        <v>125</v>
      </c>
      <c r="C14" s="27"/>
      <c r="D14" s="37"/>
      <c r="E14" s="76">
        <f>H14+J14+L14+N14</f>
        <v>0</v>
      </c>
      <c r="F14" s="355"/>
      <c r="G14" s="78">
        <f>E14*D14</f>
        <v>0</v>
      </c>
      <c r="H14" s="37"/>
      <c r="I14" s="85">
        <f>H14*D14</f>
        <v>0</v>
      </c>
      <c r="J14" s="45"/>
      <c r="K14" s="78">
        <f>J14*E14</f>
        <v>0</v>
      </c>
      <c r="L14" s="357"/>
      <c r="M14" s="85">
        <f>L14*E14</f>
        <v>0</v>
      </c>
      <c r="N14" s="45"/>
      <c r="O14" s="98">
        <f>N14*E14</f>
        <v>0</v>
      </c>
      <c r="P14" s="360"/>
    </row>
    <row r="15" spans="1:16" s="6" customFormat="1" x14ac:dyDescent="0.25">
      <c r="A15" s="353">
        <v>2</v>
      </c>
      <c r="B15" s="31" t="s">
        <v>126</v>
      </c>
      <c r="C15" s="27"/>
      <c r="D15" s="37"/>
      <c r="E15" s="76"/>
      <c r="F15" s="355" t="s">
        <v>31</v>
      </c>
      <c r="G15" s="78">
        <f t="shared" ref="G15:G54" si="0">E15*D15</f>
        <v>0</v>
      </c>
      <c r="H15" s="37"/>
      <c r="I15" s="85">
        <f t="shared" ref="I15:I54" si="1">H15*D15</f>
        <v>0</v>
      </c>
      <c r="J15" s="45"/>
      <c r="K15" s="78">
        <f t="shared" ref="K15:K54" si="2">J15*E15</f>
        <v>0</v>
      </c>
      <c r="L15" s="357"/>
      <c r="M15" s="85">
        <f t="shared" ref="M15:M54" si="3">L15*E15</f>
        <v>0</v>
      </c>
      <c r="N15" s="45"/>
      <c r="O15" s="98">
        <f t="shared" ref="O15:O54" si="4">N15*E15</f>
        <v>0</v>
      </c>
      <c r="P15" s="360"/>
    </row>
    <row r="16" spans="1:16" s="6" customFormat="1" x14ac:dyDescent="0.25">
      <c r="A16" s="353">
        <v>3</v>
      </c>
      <c r="B16" s="31" t="s">
        <v>477</v>
      </c>
      <c r="C16" s="27"/>
      <c r="D16" s="37"/>
      <c r="E16" s="76"/>
      <c r="F16" s="355"/>
      <c r="G16" s="78">
        <f t="shared" si="0"/>
        <v>0</v>
      </c>
      <c r="H16" s="37"/>
      <c r="I16" s="85">
        <f t="shared" si="1"/>
        <v>0</v>
      </c>
      <c r="J16" s="45"/>
      <c r="K16" s="78">
        <f t="shared" si="2"/>
        <v>0</v>
      </c>
      <c r="L16" s="357"/>
      <c r="M16" s="85">
        <f t="shared" si="3"/>
        <v>0</v>
      </c>
      <c r="N16" s="45"/>
      <c r="O16" s="98">
        <f t="shared" si="4"/>
        <v>0</v>
      </c>
      <c r="P16" s="360"/>
    </row>
    <row r="17" spans="1:16" s="6" customFormat="1" x14ac:dyDescent="0.25">
      <c r="A17" s="353">
        <v>4</v>
      </c>
      <c r="B17" s="31" t="s">
        <v>478</v>
      </c>
      <c r="C17" s="27"/>
      <c r="D17" s="37"/>
      <c r="E17" s="76"/>
      <c r="F17" s="355"/>
      <c r="G17" s="78">
        <f t="shared" si="0"/>
        <v>0</v>
      </c>
      <c r="H17" s="37"/>
      <c r="I17" s="85">
        <f t="shared" si="1"/>
        <v>0</v>
      </c>
      <c r="J17" s="45"/>
      <c r="K17" s="78">
        <f t="shared" si="2"/>
        <v>0</v>
      </c>
      <c r="L17" s="357"/>
      <c r="M17" s="85">
        <f t="shared" si="3"/>
        <v>0</v>
      </c>
      <c r="N17" s="45"/>
      <c r="O17" s="98">
        <f t="shared" si="4"/>
        <v>0</v>
      </c>
      <c r="P17" s="360"/>
    </row>
    <row r="18" spans="1:16" s="6" customFormat="1" x14ac:dyDescent="0.25">
      <c r="A18" s="353">
        <v>5</v>
      </c>
      <c r="B18" s="31" t="s">
        <v>479</v>
      </c>
      <c r="C18" s="27"/>
      <c r="D18" s="37"/>
      <c r="E18" s="76"/>
      <c r="F18" s="355"/>
      <c r="G18" s="78">
        <f t="shared" si="0"/>
        <v>0</v>
      </c>
      <c r="H18" s="37"/>
      <c r="I18" s="85">
        <f t="shared" si="1"/>
        <v>0</v>
      </c>
      <c r="J18" s="45"/>
      <c r="K18" s="78">
        <f t="shared" si="2"/>
        <v>0</v>
      </c>
      <c r="L18" s="357"/>
      <c r="M18" s="85">
        <f t="shared" si="3"/>
        <v>0</v>
      </c>
      <c r="N18" s="45"/>
      <c r="O18" s="98">
        <f t="shared" si="4"/>
        <v>0</v>
      </c>
      <c r="P18" s="360"/>
    </row>
    <row r="19" spans="1:16" s="6" customFormat="1" x14ac:dyDescent="0.25">
      <c r="A19" s="353">
        <v>6</v>
      </c>
      <c r="B19" s="31" t="s">
        <v>480</v>
      </c>
      <c r="C19" s="27"/>
      <c r="D19" s="37"/>
      <c r="E19" s="76"/>
      <c r="F19" s="355"/>
      <c r="G19" s="78">
        <f t="shared" si="0"/>
        <v>0</v>
      </c>
      <c r="H19" s="37"/>
      <c r="I19" s="85">
        <f t="shared" si="1"/>
        <v>0</v>
      </c>
      <c r="J19" s="45"/>
      <c r="K19" s="78">
        <f t="shared" si="2"/>
        <v>0</v>
      </c>
      <c r="L19" s="357"/>
      <c r="M19" s="85">
        <f t="shared" si="3"/>
        <v>0</v>
      </c>
      <c r="N19" s="45"/>
      <c r="O19" s="98">
        <f t="shared" si="4"/>
        <v>0</v>
      </c>
      <c r="P19" s="360"/>
    </row>
    <row r="20" spans="1:16" s="6" customFormat="1" x14ac:dyDescent="0.25">
      <c r="A20" s="353">
        <v>7</v>
      </c>
      <c r="B20" s="31" t="s">
        <v>481</v>
      </c>
      <c r="C20" s="27"/>
      <c r="D20" s="37"/>
      <c r="E20" s="76"/>
      <c r="F20" s="355"/>
      <c r="G20" s="78">
        <f t="shared" si="0"/>
        <v>0</v>
      </c>
      <c r="H20" s="37"/>
      <c r="I20" s="85">
        <f t="shared" si="1"/>
        <v>0</v>
      </c>
      <c r="J20" s="45"/>
      <c r="K20" s="78">
        <f t="shared" si="2"/>
        <v>0</v>
      </c>
      <c r="L20" s="357"/>
      <c r="M20" s="85">
        <f t="shared" si="3"/>
        <v>0</v>
      </c>
      <c r="N20" s="45"/>
      <c r="O20" s="98">
        <f t="shared" si="4"/>
        <v>0</v>
      </c>
      <c r="P20" s="360"/>
    </row>
    <row r="21" spans="1:16" s="6" customFormat="1" x14ac:dyDescent="0.25">
      <c r="A21" s="353">
        <v>8</v>
      </c>
      <c r="B21" s="31" t="s">
        <v>482</v>
      </c>
      <c r="C21" s="27"/>
      <c r="D21" s="37"/>
      <c r="E21" s="76"/>
      <c r="F21" s="355"/>
      <c r="G21" s="78">
        <f t="shared" si="0"/>
        <v>0</v>
      </c>
      <c r="H21" s="37"/>
      <c r="I21" s="85">
        <f t="shared" si="1"/>
        <v>0</v>
      </c>
      <c r="J21" s="45"/>
      <c r="K21" s="78">
        <f t="shared" si="2"/>
        <v>0</v>
      </c>
      <c r="L21" s="357"/>
      <c r="M21" s="85">
        <f t="shared" si="3"/>
        <v>0</v>
      </c>
      <c r="N21" s="45"/>
      <c r="O21" s="98">
        <f t="shared" si="4"/>
        <v>0</v>
      </c>
      <c r="P21" s="360"/>
    </row>
    <row r="22" spans="1:16" s="6" customFormat="1" x14ac:dyDescent="0.25">
      <c r="A22" s="353">
        <v>9</v>
      </c>
      <c r="B22" s="31" t="s">
        <v>483</v>
      </c>
      <c r="C22" s="27"/>
      <c r="D22" s="37"/>
      <c r="E22" s="76"/>
      <c r="F22" s="355"/>
      <c r="G22" s="78">
        <f t="shared" si="0"/>
        <v>0</v>
      </c>
      <c r="H22" s="37"/>
      <c r="I22" s="85">
        <f t="shared" si="1"/>
        <v>0</v>
      </c>
      <c r="J22" s="45"/>
      <c r="K22" s="78">
        <f t="shared" si="2"/>
        <v>0</v>
      </c>
      <c r="L22" s="357"/>
      <c r="M22" s="85">
        <f t="shared" si="3"/>
        <v>0</v>
      </c>
      <c r="N22" s="45"/>
      <c r="O22" s="98">
        <f t="shared" si="4"/>
        <v>0</v>
      </c>
      <c r="P22" s="360"/>
    </row>
    <row r="23" spans="1:16" s="6" customFormat="1" x14ac:dyDescent="0.25">
      <c r="A23" s="353">
        <v>10</v>
      </c>
      <c r="B23" s="31" t="s">
        <v>484</v>
      </c>
      <c r="C23" s="27"/>
      <c r="D23" s="37"/>
      <c r="E23" s="76"/>
      <c r="F23" s="355"/>
      <c r="G23" s="78">
        <f t="shared" si="0"/>
        <v>0</v>
      </c>
      <c r="H23" s="37"/>
      <c r="I23" s="85">
        <f t="shared" si="1"/>
        <v>0</v>
      </c>
      <c r="J23" s="45"/>
      <c r="K23" s="78">
        <f t="shared" si="2"/>
        <v>0</v>
      </c>
      <c r="L23" s="357"/>
      <c r="M23" s="85">
        <f t="shared" si="3"/>
        <v>0</v>
      </c>
      <c r="N23" s="45"/>
      <c r="O23" s="98">
        <f t="shared" si="4"/>
        <v>0</v>
      </c>
      <c r="P23" s="360"/>
    </row>
    <row r="24" spans="1:16" s="6" customFormat="1" x14ac:dyDescent="0.25">
      <c r="A24" s="353">
        <v>11</v>
      </c>
      <c r="B24" s="31" t="s">
        <v>485</v>
      </c>
      <c r="C24" s="27"/>
      <c r="D24" s="37"/>
      <c r="E24" s="76"/>
      <c r="F24" s="355"/>
      <c r="G24" s="78">
        <f t="shared" si="0"/>
        <v>0</v>
      </c>
      <c r="H24" s="37"/>
      <c r="I24" s="85">
        <f t="shared" si="1"/>
        <v>0</v>
      </c>
      <c r="J24" s="45"/>
      <c r="K24" s="78">
        <f t="shared" si="2"/>
        <v>0</v>
      </c>
      <c r="L24" s="357"/>
      <c r="M24" s="85">
        <f t="shared" si="3"/>
        <v>0</v>
      </c>
      <c r="N24" s="45"/>
      <c r="O24" s="98">
        <f t="shared" si="4"/>
        <v>0</v>
      </c>
      <c r="P24" s="360"/>
    </row>
    <row r="25" spans="1:16" s="6" customFormat="1" x14ac:dyDescent="0.25">
      <c r="A25" s="353">
        <v>12</v>
      </c>
      <c r="B25" s="354" t="s">
        <v>486</v>
      </c>
      <c r="C25" s="27"/>
      <c r="D25" s="37"/>
      <c r="E25" s="76"/>
      <c r="F25" s="355"/>
      <c r="G25" s="78">
        <f t="shared" si="0"/>
        <v>0</v>
      </c>
      <c r="H25" s="37"/>
      <c r="I25" s="85">
        <f t="shared" si="1"/>
        <v>0</v>
      </c>
      <c r="J25" s="45"/>
      <c r="K25" s="78">
        <f t="shared" si="2"/>
        <v>0</v>
      </c>
      <c r="L25" s="357"/>
      <c r="M25" s="85">
        <f t="shared" si="3"/>
        <v>0</v>
      </c>
      <c r="N25" s="45"/>
      <c r="O25" s="98">
        <f t="shared" si="4"/>
        <v>0</v>
      </c>
      <c r="P25" s="360"/>
    </row>
    <row r="26" spans="1:16" s="6" customFormat="1" x14ac:dyDescent="0.25">
      <c r="A26" s="353">
        <v>13</v>
      </c>
      <c r="B26" s="31" t="s">
        <v>127</v>
      </c>
      <c r="C26" s="27"/>
      <c r="D26" s="37"/>
      <c r="E26" s="76"/>
      <c r="F26" s="355"/>
      <c r="G26" s="78">
        <f t="shared" si="0"/>
        <v>0</v>
      </c>
      <c r="H26" s="37"/>
      <c r="I26" s="85">
        <f t="shared" si="1"/>
        <v>0</v>
      </c>
      <c r="J26" s="45"/>
      <c r="K26" s="78">
        <f t="shared" si="2"/>
        <v>0</v>
      </c>
      <c r="L26" s="357"/>
      <c r="M26" s="85">
        <f t="shared" si="3"/>
        <v>0</v>
      </c>
      <c r="N26" s="45"/>
      <c r="O26" s="98">
        <f t="shared" si="4"/>
        <v>0</v>
      </c>
      <c r="P26" s="360"/>
    </row>
    <row r="27" spans="1:16" s="6" customFormat="1" x14ac:dyDescent="0.25">
      <c r="A27" s="353">
        <v>14</v>
      </c>
      <c r="B27" s="31" t="s">
        <v>487</v>
      </c>
      <c r="C27" s="27"/>
      <c r="D27" s="37"/>
      <c r="E27" s="257">
        <v>30000</v>
      </c>
      <c r="F27" s="355"/>
      <c r="G27" s="78">
        <f t="shared" si="0"/>
        <v>0</v>
      </c>
      <c r="H27" s="37"/>
      <c r="I27" s="85">
        <f t="shared" si="1"/>
        <v>0</v>
      </c>
      <c r="J27" s="45"/>
      <c r="K27" s="78">
        <f t="shared" si="2"/>
        <v>0</v>
      </c>
      <c r="L27" s="357"/>
      <c r="M27" s="85">
        <f t="shared" si="3"/>
        <v>0</v>
      </c>
      <c r="N27" s="45"/>
      <c r="O27" s="98">
        <f t="shared" si="4"/>
        <v>0</v>
      </c>
      <c r="P27" s="360"/>
    </row>
    <row r="28" spans="1:16" s="6" customFormat="1" x14ac:dyDescent="0.25">
      <c r="A28" s="353">
        <v>15</v>
      </c>
      <c r="B28" s="31" t="s">
        <v>130</v>
      </c>
      <c r="C28" s="27"/>
      <c r="D28" s="37"/>
      <c r="E28" s="225">
        <v>974.48</v>
      </c>
      <c r="F28" s="355"/>
      <c r="G28" s="78">
        <f t="shared" si="0"/>
        <v>0</v>
      </c>
      <c r="H28" s="37"/>
      <c r="I28" s="85">
        <f t="shared" si="1"/>
        <v>0</v>
      </c>
      <c r="J28" s="45"/>
      <c r="K28" s="78">
        <f t="shared" si="2"/>
        <v>0</v>
      </c>
      <c r="L28" s="357"/>
      <c r="M28" s="85">
        <f t="shared" si="3"/>
        <v>0</v>
      </c>
      <c r="N28" s="45"/>
      <c r="O28" s="98">
        <f t="shared" si="4"/>
        <v>0</v>
      </c>
      <c r="P28" s="360"/>
    </row>
    <row r="29" spans="1:16" s="6" customFormat="1" x14ac:dyDescent="0.25">
      <c r="A29" s="353">
        <v>16</v>
      </c>
      <c r="B29" s="31" t="s">
        <v>131</v>
      </c>
      <c r="C29" s="27"/>
      <c r="D29" s="37"/>
      <c r="E29" s="76"/>
      <c r="F29" s="355"/>
      <c r="G29" s="78">
        <f t="shared" si="0"/>
        <v>0</v>
      </c>
      <c r="H29" s="37"/>
      <c r="I29" s="85">
        <f t="shared" si="1"/>
        <v>0</v>
      </c>
      <c r="J29" s="45"/>
      <c r="K29" s="78">
        <f t="shared" si="2"/>
        <v>0</v>
      </c>
      <c r="L29" s="357"/>
      <c r="M29" s="85">
        <f t="shared" si="3"/>
        <v>0</v>
      </c>
      <c r="N29" s="45"/>
      <c r="O29" s="98">
        <f t="shared" si="4"/>
        <v>0</v>
      </c>
      <c r="P29" s="360"/>
    </row>
    <row r="30" spans="1:16" s="6" customFormat="1" x14ac:dyDescent="0.25">
      <c r="A30" s="353">
        <v>17</v>
      </c>
      <c r="B30" s="354" t="s">
        <v>57</v>
      </c>
      <c r="C30" s="27"/>
      <c r="D30" s="37"/>
      <c r="E30" s="76"/>
      <c r="F30" s="355"/>
      <c r="G30" s="78">
        <f t="shared" ref="G30:G42" si="5">E30*D30</f>
        <v>0</v>
      </c>
      <c r="H30" s="37"/>
      <c r="I30" s="85">
        <f t="shared" ref="I30:I42" si="6">H30*D30</f>
        <v>0</v>
      </c>
      <c r="J30" s="45"/>
      <c r="K30" s="78">
        <f t="shared" ref="K30:K42" si="7">J30*E30</f>
        <v>0</v>
      </c>
      <c r="L30" s="357"/>
      <c r="M30" s="85">
        <f t="shared" ref="M30:M42" si="8">L30*E30</f>
        <v>0</v>
      </c>
      <c r="N30" s="45"/>
      <c r="O30" s="98">
        <f t="shared" ref="O30:O42" si="9">N30*E30</f>
        <v>0</v>
      </c>
      <c r="P30" s="360"/>
    </row>
    <row r="31" spans="1:16" s="6" customFormat="1" x14ac:dyDescent="0.25">
      <c r="A31" s="353">
        <v>18</v>
      </c>
      <c r="B31" s="31" t="s">
        <v>573</v>
      </c>
      <c r="C31" s="27"/>
      <c r="D31" s="37"/>
      <c r="E31" s="222"/>
      <c r="F31" s="355"/>
      <c r="G31" s="78">
        <f t="shared" si="5"/>
        <v>0</v>
      </c>
      <c r="H31" s="37"/>
      <c r="I31" s="85">
        <f t="shared" si="6"/>
        <v>0</v>
      </c>
      <c r="J31" s="45"/>
      <c r="K31" s="78">
        <f t="shared" si="7"/>
        <v>0</v>
      </c>
      <c r="L31" s="357"/>
      <c r="M31" s="85">
        <f t="shared" si="8"/>
        <v>0</v>
      </c>
      <c r="N31" s="45"/>
      <c r="O31" s="98">
        <f t="shared" si="9"/>
        <v>0</v>
      </c>
      <c r="P31" s="360"/>
    </row>
    <row r="32" spans="1:16" s="6" customFormat="1" x14ac:dyDescent="0.25">
      <c r="A32" s="353">
        <v>19</v>
      </c>
      <c r="B32" s="31" t="s">
        <v>574</v>
      </c>
      <c r="C32" s="27"/>
      <c r="D32" s="37"/>
      <c r="E32" s="76"/>
      <c r="F32" s="355"/>
      <c r="G32" s="78">
        <f t="shared" si="5"/>
        <v>0</v>
      </c>
      <c r="H32" s="37"/>
      <c r="I32" s="85">
        <f t="shared" si="6"/>
        <v>0</v>
      </c>
      <c r="J32" s="45"/>
      <c r="K32" s="78">
        <f t="shared" si="7"/>
        <v>0</v>
      </c>
      <c r="L32" s="357"/>
      <c r="M32" s="85">
        <f t="shared" si="8"/>
        <v>0</v>
      </c>
      <c r="N32" s="45"/>
      <c r="O32" s="98">
        <f t="shared" si="9"/>
        <v>0</v>
      </c>
      <c r="P32" s="360"/>
    </row>
    <row r="33" spans="1:16" s="6" customFormat="1" x14ac:dyDescent="0.25">
      <c r="A33" s="353">
        <v>20</v>
      </c>
      <c r="B33" s="31" t="s">
        <v>575</v>
      </c>
      <c r="C33" s="27"/>
      <c r="D33" s="37"/>
      <c r="E33" s="222"/>
      <c r="F33" s="355"/>
      <c r="G33" s="78">
        <f t="shared" si="5"/>
        <v>0</v>
      </c>
      <c r="H33" s="37"/>
      <c r="I33" s="85">
        <f t="shared" si="6"/>
        <v>0</v>
      </c>
      <c r="J33" s="45"/>
      <c r="K33" s="78">
        <f t="shared" si="7"/>
        <v>0</v>
      </c>
      <c r="L33" s="357"/>
      <c r="M33" s="85">
        <f t="shared" si="8"/>
        <v>0</v>
      </c>
      <c r="N33" s="45"/>
      <c r="O33" s="98">
        <f t="shared" si="9"/>
        <v>0</v>
      </c>
      <c r="P33" s="360"/>
    </row>
    <row r="34" spans="1:16" s="6" customFormat="1" x14ac:dyDescent="0.25">
      <c r="A34" s="353"/>
      <c r="B34" s="31"/>
      <c r="C34" s="27"/>
      <c r="D34" s="37"/>
      <c r="E34" s="222"/>
      <c r="F34" s="355"/>
      <c r="G34" s="78"/>
      <c r="H34" s="37"/>
      <c r="I34" s="85"/>
      <c r="J34" s="45"/>
      <c r="K34" s="78"/>
      <c r="L34" s="357"/>
      <c r="M34" s="85"/>
      <c r="N34" s="45"/>
      <c r="O34" s="98"/>
      <c r="P34" s="360"/>
    </row>
    <row r="35" spans="1:16" s="6" customFormat="1" x14ac:dyDescent="0.25">
      <c r="A35" s="360" t="s">
        <v>5</v>
      </c>
      <c r="B35" s="333"/>
      <c r="C35" s="457"/>
      <c r="D35" s="333" t="s">
        <v>6</v>
      </c>
      <c r="E35" s="333"/>
      <c r="F35" s="335"/>
      <c r="G35" s="333"/>
      <c r="H35" s="333"/>
      <c r="I35" s="372"/>
      <c r="J35" s="333"/>
      <c r="K35" s="372"/>
      <c r="L35" s="360"/>
      <c r="M35" s="360" t="s">
        <v>7</v>
      </c>
      <c r="N35" s="333"/>
      <c r="O35" s="360"/>
      <c r="P35" s="360"/>
    </row>
    <row r="36" spans="1:16" s="6" customFormat="1" x14ac:dyDescent="0.25">
      <c r="A36" s="360"/>
      <c r="B36" s="360"/>
      <c r="C36" s="373"/>
      <c r="D36" s="360" t="s">
        <v>8</v>
      </c>
      <c r="E36" s="360"/>
      <c r="F36" s="374"/>
      <c r="G36" s="360"/>
      <c r="H36" s="360"/>
      <c r="I36" s="375"/>
      <c r="J36" s="360"/>
      <c r="K36" s="360"/>
      <c r="L36" s="360"/>
      <c r="M36" s="360"/>
      <c r="N36" s="360"/>
      <c r="O36" s="360"/>
      <c r="P36" s="360"/>
    </row>
    <row r="37" spans="1:16" s="6" customFormat="1" x14ac:dyDescent="0.25">
      <c r="A37" s="360"/>
      <c r="B37" s="360"/>
      <c r="C37" s="373"/>
      <c r="D37" s="373"/>
      <c r="E37" s="360"/>
      <c r="F37" s="374"/>
      <c r="G37" s="360"/>
      <c r="H37" s="360"/>
      <c r="I37" s="375"/>
      <c r="J37" s="360"/>
      <c r="K37" s="360"/>
      <c r="L37" s="360"/>
      <c r="M37" s="360"/>
      <c r="N37" s="360"/>
      <c r="O37" s="360"/>
      <c r="P37" s="360"/>
    </row>
    <row r="38" spans="1:16" s="6" customFormat="1" x14ac:dyDescent="0.25">
      <c r="A38" s="360"/>
      <c r="B38" s="360"/>
      <c r="C38" s="373"/>
      <c r="D38" s="373"/>
      <c r="E38" s="360"/>
      <c r="F38" s="374"/>
      <c r="G38" s="360"/>
      <c r="H38" s="360"/>
      <c r="I38" s="375"/>
      <c r="J38" s="360"/>
      <c r="K38" s="360"/>
      <c r="L38" s="360"/>
      <c r="M38" s="360"/>
      <c r="N38" s="360"/>
      <c r="O38" s="360"/>
      <c r="P38" s="360"/>
    </row>
    <row r="39" spans="1:16" s="6" customFormat="1" x14ac:dyDescent="0.25">
      <c r="A39" s="530" t="s">
        <v>609</v>
      </c>
      <c r="B39" s="530"/>
      <c r="C39" s="457"/>
      <c r="D39" s="530" t="s">
        <v>9</v>
      </c>
      <c r="E39" s="530"/>
      <c r="F39" s="530"/>
      <c r="G39" s="333"/>
      <c r="H39" s="530" t="s">
        <v>10</v>
      </c>
      <c r="I39" s="530"/>
      <c r="J39" s="530"/>
      <c r="K39" s="333"/>
      <c r="L39" s="333"/>
      <c r="M39" s="530" t="s">
        <v>24</v>
      </c>
      <c r="N39" s="530"/>
      <c r="O39" s="530"/>
      <c r="P39" s="360"/>
    </row>
    <row r="40" spans="1:16" s="6" customFormat="1" x14ac:dyDescent="0.25">
      <c r="A40" s="531" t="s">
        <v>11</v>
      </c>
      <c r="B40" s="531"/>
      <c r="C40" s="458"/>
      <c r="D40" s="531" t="s">
        <v>12</v>
      </c>
      <c r="E40" s="531"/>
      <c r="F40" s="531"/>
      <c r="G40" s="377"/>
      <c r="H40" s="531" t="s">
        <v>13</v>
      </c>
      <c r="I40" s="531"/>
      <c r="J40" s="531"/>
      <c r="K40" s="377"/>
      <c r="L40" s="377"/>
      <c r="M40" s="531" t="s">
        <v>25</v>
      </c>
      <c r="N40" s="531"/>
      <c r="O40" s="531"/>
      <c r="P40" s="360"/>
    </row>
    <row r="41" spans="1:16" s="6" customFormat="1" x14ac:dyDescent="0.25">
      <c r="A41" s="353"/>
      <c r="B41" s="31"/>
      <c r="C41" s="27"/>
      <c r="D41" s="37"/>
      <c r="E41" s="222"/>
      <c r="F41" s="355"/>
      <c r="G41" s="78"/>
      <c r="H41" s="37"/>
      <c r="I41" s="85"/>
      <c r="J41" s="45"/>
      <c r="K41" s="78"/>
      <c r="L41" s="357"/>
      <c r="M41" s="85"/>
      <c r="N41" s="45"/>
      <c r="O41" s="98"/>
      <c r="P41" s="360"/>
    </row>
    <row r="42" spans="1:16" s="6" customFormat="1" x14ac:dyDescent="0.25">
      <c r="A42" s="353">
        <v>21</v>
      </c>
      <c r="B42" s="31" t="s">
        <v>44</v>
      </c>
      <c r="C42" s="27"/>
      <c r="D42" s="37"/>
      <c r="E42" s="76"/>
      <c r="F42" s="355"/>
      <c r="G42" s="78">
        <f t="shared" si="5"/>
        <v>0</v>
      </c>
      <c r="H42" s="37"/>
      <c r="I42" s="85">
        <f t="shared" si="6"/>
        <v>0</v>
      </c>
      <c r="J42" s="45"/>
      <c r="K42" s="78">
        <f t="shared" si="7"/>
        <v>0</v>
      </c>
      <c r="L42" s="357"/>
      <c r="M42" s="85">
        <f t="shared" si="8"/>
        <v>0</v>
      </c>
      <c r="N42" s="45"/>
      <c r="O42" s="98">
        <f t="shared" si="9"/>
        <v>0</v>
      </c>
      <c r="P42" s="360"/>
    </row>
    <row r="43" spans="1:16" s="6" customFormat="1" x14ac:dyDescent="0.25">
      <c r="A43" s="353">
        <v>22</v>
      </c>
      <c r="B43" s="354" t="s">
        <v>54</v>
      </c>
      <c r="C43" s="27"/>
      <c r="D43" s="37"/>
      <c r="E43" s="76"/>
      <c r="F43" s="355"/>
      <c r="G43" s="78">
        <f t="shared" si="0"/>
        <v>0</v>
      </c>
      <c r="H43" s="37"/>
      <c r="I43" s="85">
        <f t="shared" si="1"/>
        <v>0</v>
      </c>
      <c r="J43" s="45"/>
      <c r="K43" s="78">
        <f t="shared" si="2"/>
        <v>0</v>
      </c>
      <c r="L43" s="357"/>
      <c r="M43" s="85">
        <f t="shared" si="3"/>
        <v>0</v>
      </c>
      <c r="N43" s="45"/>
      <c r="O43" s="98">
        <f t="shared" si="4"/>
        <v>0</v>
      </c>
      <c r="P43" s="360"/>
    </row>
    <row r="44" spans="1:16" s="6" customFormat="1" x14ac:dyDescent="0.25">
      <c r="A44" s="353">
        <v>23</v>
      </c>
      <c r="B44" s="31" t="s">
        <v>488</v>
      </c>
      <c r="C44" s="27"/>
      <c r="D44" s="37"/>
      <c r="E44" s="222">
        <v>39208</v>
      </c>
      <c r="F44" s="355"/>
      <c r="G44" s="78">
        <f t="shared" si="0"/>
        <v>0</v>
      </c>
      <c r="H44" s="37"/>
      <c r="I44" s="85">
        <f t="shared" si="1"/>
        <v>0</v>
      </c>
      <c r="J44" s="45"/>
      <c r="K44" s="78">
        <f t="shared" si="2"/>
        <v>0</v>
      </c>
      <c r="L44" s="357"/>
      <c r="M44" s="85">
        <f t="shared" si="3"/>
        <v>0</v>
      </c>
      <c r="N44" s="45"/>
      <c r="O44" s="98">
        <f t="shared" si="4"/>
        <v>0</v>
      </c>
      <c r="P44" s="360"/>
    </row>
    <row r="45" spans="1:16" s="6" customFormat="1" x14ac:dyDescent="0.25">
      <c r="A45" s="353">
        <v>24</v>
      </c>
      <c r="B45" s="31" t="s">
        <v>137</v>
      </c>
      <c r="C45" s="27"/>
      <c r="D45" s="37"/>
      <c r="E45" s="76">
        <v>5000</v>
      </c>
      <c r="F45" s="355"/>
      <c r="G45" s="78">
        <f t="shared" si="0"/>
        <v>0</v>
      </c>
      <c r="H45" s="37"/>
      <c r="I45" s="85">
        <f t="shared" si="1"/>
        <v>0</v>
      </c>
      <c r="J45" s="45"/>
      <c r="K45" s="78">
        <f t="shared" si="2"/>
        <v>0</v>
      </c>
      <c r="L45" s="357"/>
      <c r="M45" s="85">
        <f t="shared" si="3"/>
        <v>0</v>
      </c>
      <c r="N45" s="45"/>
      <c r="O45" s="98">
        <f t="shared" si="4"/>
        <v>0</v>
      </c>
      <c r="P45" s="360"/>
    </row>
    <row r="46" spans="1:16" s="6" customFormat="1" x14ac:dyDescent="0.25">
      <c r="A46" s="353">
        <v>25</v>
      </c>
      <c r="B46" s="31" t="s">
        <v>109</v>
      </c>
      <c r="C46" s="27"/>
      <c r="D46" s="37"/>
      <c r="E46" s="222">
        <v>45754</v>
      </c>
      <c r="F46" s="355"/>
      <c r="G46" s="78">
        <f t="shared" si="0"/>
        <v>0</v>
      </c>
      <c r="H46" s="37"/>
      <c r="I46" s="85">
        <f t="shared" si="1"/>
        <v>0</v>
      </c>
      <c r="J46" s="45"/>
      <c r="K46" s="78">
        <f t="shared" si="2"/>
        <v>0</v>
      </c>
      <c r="L46" s="357"/>
      <c r="M46" s="85">
        <f t="shared" si="3"/>
        <v>0</v>
      </c>
      <c r="N46" s="45"/>
      <c r="O46" s="98">
        <f t="shared" si="4"/>
        <v>0</v>
      </c>
      <c r="P46" s="360"/>
    </row>
    <row r="47" spans="1:16" s="6" customFormat="1" x14ac:dyDescent="0.25">
      <c r="A47" s="353">
        <v>26</v>
      </c>
      <c r="B47" s="354" t="s">
        <v>489</v>
      </c>
      <c r="C47" s="27"/>
      <c r="D47" s="37"/>
      <c r="E47" s="76"/>
      <c r="F47" s="355"/>
      <c r="G47" s="78">
        <f t="shared" si="0"/>
        <v>0</v>
      </c>
      <c r="H47" s="37"/>
      <c r="I47" s="85">
        <f t="shared" si="1"/>
        <v>0</v>
      </c>
      <c r="J47" s="45"/>
      <c r="K47" s="78">
        <f t="shared" si="2"/>
        <v>0</v>
      </c>
      <c r="L47" s="357"/>
      <c r="M47" s="85">
        <f t="shared" si="3"/>
        <v>0</v>
      </c>
      <c r="N47" s="45"/>
      <c r="O47" s="98">
        <f t="shared" si="4"/>
        <v>0</v>
      </c>
      <c r="P47" s="360"/>
    </row>
    <row r="48" spans="1:16" s="6" customFormat="1" x14ac:dyDescent="0.25">
      <c r="A48" s="353">
        <v>27</v>
      </c>
      <c r="B48" s="31" t="s">
        <v>490</v>
      </c>
      <c r="C48" s="27"/>
      <c r="D48" s="37"/>
      <c r="E48" s="76"/>
      <c r="F48" s="355"/>
      <c r="G48" s="78">
        <f t="shared" si="0"/>
        <v>0</v>
      </c>
      <c r="H48" s="37"/>
      <c r="I48" s="85">
        <f t="shared" si="1"/>
        <v>0</v>
      </c>
      <c r="J48" s="45"/>
      <c r="K48" s="78">
        <f t="shared" si="2"/>
        <v>0</v>
      </c>
      <c r="L48" s="357"/>
      <c r="M48" s="85">
        <f t="shared" si="3"/>
        <v>0</v>
      </c>
      <c r="N48" s="45"/>
      <c r="O48" s="98">
        <f t="shared" si="4"/>
        <v>0</v>
      </c>
      <c r="P48" s="360"/>
    </row>
    <row r="49" spans="1:16" s="6" customFormat="1" x14ac:dyDescent="0.25">
      <c r="A49" s="353">
        <v>28</v>
      </c>
      <c r="B49" s="31" t="s">
        <v>52</v>
      </c>
      <c r="C49" s="27"/>
      <c r="D49" s="37"/>
      <c r="E49" s="76"/>
      <c r="F49" s="355"/>
      <c r="G49" s="78">
        <f t="shared" si="0"/>
        <v>0</v>
      </c>
      <c r="H49" s="37"/>
      <c r="I49" s="85">
        <f t="shared" si="1"/>
        <v>0</v>
      </c>
      <c r="J49" s="45"/>
      <c r="K49" s="78">
        <f t="shared" si="2"/>
        <v>0</v>
      </c>
      <c r="L49" s="357"/>
      <c r="M49" s="85">
        <f t="shared" si="3"/>
        <v>0</v>
      </c>
      <c r="N49" s="45"/>
      <c r="O49" s="98">
        <f t="shared" si="4"/>
        <v>0</v>
      </c>
      <c r="P49" s="360"/>
    </row>
    <row r="50" spans="1:16" s="8" customFormat="1" x14ac:dyDescent="0.25">
      <c r="A50" s="353">
        <v>29</v>
      </c>
      <c r="B50" s="31" t="s">
        <v>128</v>
      </c>
      <c r="C50" s="27"/>
      <c r="D50" s="37"/>
      <c r="E50" s="225">
        <v>15000</v>
      </c>
      <c r="F50" s="355"/>
      <c r="G50" s="78">
        <f t="shared" si="0"/>
        <v>0</v>
      </c>
      <c r="H50" s="37"/>
      <c r="I50" s="85">
        <f t="shared" si="1"/>
        <v>0</v>
      </c>
      <c r="J50" s="45"/>
      <c r="K50" s="78">
        <f t="shared" si="2"/>
        <v>0</v>
      </c>
      <c r="L50" s="357"/>
      <c r="M50" s="85">
        <f t="shared" si="3"/>
        <v>0</v>
      </c>
      <c r="N50" s="45"/>
      <c r="O50" s="98">
        <f t="shared" si="4"/>
        <v>0</v>
      </c>
      <c r="P50" s="360"/>
    </row>
    <row r="51" spans="1:16" x14ac:dyDescent="0.25">
      <c r="A51" s="353">
        <v>30</v>
      </c>
      <c r="B51" s="31" t="s">
        <v>129</v>
      </c>
      <c r="C51" s="27"/>
      <c r="D51" s="37"/>
      <c r="E51" s="76">
        <v>4000</v>
      </c>
      <c r="F51" s="355"/>
      <c r="G51" s="78">
        <f t="shared" si="0"/>
        <v>0</v>
      </c>
      <c r="H51" s="37"/>
      <c r="I51" s="85">
        <f t="shared" si="1"/>
        <v>0</v>
      </c>
      <c r="J51" s="45"/>
      <c r="K51" s="78">
        <f t="shared" si="2"/>
        <v>0</v>
      </c>
      <c r="L51" s="357"/>
      <c r="M51" s="85">
        <f t="shared" si="3"/>
        <v>0</v>
      </c>
      <c r="N51" s="45"/>
      <c r="O51" s="98">
        <f t="shared" si="4"/>
        <v>0</v>
      </c>
      <c r="P51" s="360"/>
    </row>
    <row r="52" spans="1:16" s="12" customFormat="1" x14ac:dyDescent="0.25">
      <c r="A52" s="353">
        <v>31</v>
      </c>
      <c r="B52" s="31" t="s">
        <v>491</v>
      </c>
      <c r="C52" s="27"/>
      <c r="D52" s="37"/>
      <c r="E52" s="76"/>
      <c r="F52" s="355"/>
      <c r="G52" s="78">
        <f t="shared" si="0"/>
        <v>0</v>
      </c>
      <c r="H52" s="37"/>
      <c r="I52" s="85">
        <f t="shared" si="1"/>
        <v>0</v>
      </c>
      <c r="J52" s="45"/>
      <c r="K52" s="78">
        <f t="shared" si="2"/>
        <v>0</v>
      </c>
      <c r="L52" s="357"/>
      <c r="M52" s="85">
        <f t="shared" si="3"/>
        <v>0</v>
      </c>
      <c r="N52" s="45"/>
      <c r="O52" s="98">
        <f t="shared" si="4"/>
        <v>0</v>
      </c>
      <c r="P52" s="360"/>
    </row>
    <row r="53" spans="1:16" x14ac:dyDescent="0.25">
      <c r="A53" s="353">
        <v>32</v>
      </c>
      <c r="B53" s="31" t="s">
        <v>492</v>
      </c>
      <c r="C53" s="27"/>
      <c r="D53" s="37"/>
      <c r="E53" s="76">
        <v>262.60000000000002</v>
      </c>
      <c r="F53" s="355"/>
      <c r="G53" s="78">
        <f t="shared" si="0"/>
        <v>0</v>
      </c>
      <c r="H53" s="37"/>
      <c r="I53" s="85">
        <f t="shared" si="1"/>
        <v>0</v>
      </c>
      <c r="J53" s="45"/>
      <c r="K53" s="78">
        <f t="shared" si="2"/>
        <v>0</v>
      </c>
      <c r="L53" s="357"/>
      <c r="M53" s="85">
        <f t="shared" si="3"/>
        <v>0</v>
      </c>
      <c r="N53" s="45"/>
      <c r="O53" s="98">
        <f t="shared" si="4"/>
        <v>0</v>
      </c>
      <c r="P53" s="360"/>
    </row>
    <row r="54" spans="1:16" x14ac:dyDescent="0.25">
      <c r="A54" s="353">
        <v>33</v>
      </c>
      <c r="B54" s="31" t="s">
        <v>493</v>
      </c>
      <c r="C54" s="27"/>
      <c r="D54" s="37"/>
      <c r="E54" s="76"/>
      <c r="F54" s="355"/>
      <c r="G54" s="78">
        <f t="shared" si="0"/>
        <v>0</v>
      </c>
      <c r="H54" s="37"/>
      <c r="I54" s="85">
        <f t="shared" si="1"/>
        <v>0</v>
      </c>
      <c r="J54" s="45"/>
      <c r="K54" s="78">
        <f t="shared" si="2"/>
        <v>0</v>
      </c>
      <c r="L54" s="357"/>
      <c r="M54" s="85">
        <f t="shared" si="3"/>
        <v>0</v>
      </c>
      <c r="N54" s="45"/>
      <c r="O54" s="98">
        <f t="shared" si="4"/>
        <v>0</v>
      </c>
      <c r="P54" s="360"/>
    </row>
    <row r="55" spans="1:16" x14ac:dyDescent="0.25">
      <c r="A55" s="353"/>
      <c r="B55" s="31"/>
      <c r="C55" s="27"/>
      <c r="D55" s="37"/>
      <c r="E55" s="76"/>
      <c r="F55" s="355"/>
      <c r="G55" s="78"/>
      <c r="H55" s="37"/>
      <c r="I55" s="85"/>
      <c r="J55" s="45"/>
      <c r="K55" s="356"/>
      <c r="L55" s="357"/>
      <c r="M55" s="358"/>
      <c r="N55" s="45"/>
      <c r="O55" s="359"/>
      <c r="P55" s="360"/>
    </row>
    <row r="56" spans="1:16" x14ac:dyDescent="0.25">
      <c r="A56" s="353"/>
      <c r="B56" s="31"/>
      <c r="C56" s="27"/>
      <c r="D56" s="37"/>
      <c r="E56" s="76"/>
      <c r="F56" s="355"/>
      <c r="G56" s="78"/>
      <c r="H56" s="37"/>
      <c r="I56" s="85"/>
      <c r="J56" s="45"/>
      <c r="K56" s="356"/>
      <c r="L56" s="357"/>
      <c r="M56" s="358"/>
      <c r="N56" s="45"/>
      <c r="O56" s="359"/>
      <c r="P56" s="360"/>
    </row>
    <row r="57" spans="1:16" x14ac:dyDescent="0.25">
      <c r="A57" s="353"/>
      <c r="B57" s="31"/>
      <c r="C57" s="27"/>
      <c r="D57" s="37"/>
      <c r="E57" s="45"/>
      <c r="F57" s="355"/>
      <c r="G57" s="361"/>
      <c r="H57" s="357"/>
      <c r="I57" s="358"/>
      <c r="J57" s="45"/>
      <c r="K57" s="356"/>
      <c r="L57" s="357"/>
      <c r="M57" s="358"/>
      <c r="N57" s="45"/>
      <c r="O57" s="359"/>
      <c r="P57" s="360"/>
    </row>
    <row r="58" spans="1:16" x14ac:dyDescent="0.25">
      <c r="A58" s="353"/>
      <c r="B58" s="31"/>
      <c r="C58" s="27"/>
      <c r="D58" s="37"/>
      <c r="E58" s="45"/>
      <c r="F58" s="355"/>
      <c r="G58" s="361"/>
      <c r="H58" s="357"/>
      <c r="I58" s="358"/>
      <c r="J58" s="45"/>
      <c r="K58" s="356"/>
      <c r="L58" s="357"/>
      <c r="M58" s="358"/>
      <c r="N58" s="45"/>
      <c r="O58" s="359"/>
      <c r="P58" s="360"/>
    </row>
    <row r="59" spans="1:16" x14ac:dyDescent="0.25">
      <c r="A59" s="353"/>
      <c r="B59" s="31"/>
      <c r="C59" s="27"/>
      <c r="D59" s="37"/>
      <c r="E59" s="45"/>
      <c r="F59" s="355"/>
      <c r="G59" s="361"/>
      <c r="H59" s="357"/>
      <c r="I59" s="358"/>
      <c r="J59" s="45"/>
      <c r="K59" s="356"/>
      <c r="L59" s="357"/>
      <c r="M59" s="358"/>
      <c r="N59" s="45"/>
      <c r="O59" s="359"/>
      <c r="P59" s="360"/>
    </row>
    <row r="60" spans="1:16" x14ac:dyDescent="0.25">
      <c r="A60" s="362"/>
      <c r="B60" s="31"/>
      <c r="C60" s="27"/>
      <c r="D60" s="37"/>
      <c r="E60" s="45"/>
      <c r="F60" s="355"/>
      <c r="G60" s="361"/>
      <c r="H60" s="357"/>
      <c r="I60" s="358"/>
      <c r="J60" s="45"/>
      <c r="K60" s="356"/>
      <c r="L60" s="357"/>
      <c r="M60" s="358"/>
      <c r="N60" s="45"/>
      <c r="O60" s="359"/>
      <c r="P60" s="360"/>
    </row>
    <row r="61" spans="1:16" ht="13.5" thickBot="1" x14ac:dyDescent="0.3">
      <c r="A61" s="363"/>
      <c r="B61" s="364" t="s">
        <v>4</v>
      </c>
      <c r="C61" s="365"/>
      <c r="D61" s="366"/>
      <c r="E61" s="367"/>
      <c r="F61" s="368"/>
      <c r="G61" s="369">
        <f>SUM(G13:G60)</f>
        <v>0</v>
      </c>
      <c r="H61" s="370"/>
      <c r="I61" s="369">
        <f>SUM(I13:I60)</f>
        <v>0</v>
      </c>
      <c r="J61" s="371"/>
      <c r="K61" s="369">
        <f>SUM(K13:K60)</f>
        <v>0</v>
      </c>
      <c r="L61" s="370"/>
      <c r="M61" s="369">
        <f>SUM(M13:M60)</f>
        <v>0</v>
      </c>
      <c r="N61" s="371"/>
      <c r="O61" s="369">
        <f>SUM(O13:O60)</f>
        <v>0</v>
      </c>
      <c r="P61" s="360"/>
    </row>
    <row r="62" spans="1:16" ht="13.5" thickTop="1" x14ac:dyDescent="0.25">
      <c r="A62" s="360" t="s">
        <v>5</v>
      </c>
      <c r="B62" s="333"/>
      <c r="C62" s="334"/>
      <c r="D62" s="333" t="s">
        <v>6</v>
      </c>
      <c r="E62" s="333"/>
      <c r="F62" s="335"/>
      <c r="G62" s="333"/>
      <c r="H62" s="333"/>
      <c r="I62" s="372"/>
      <c r="J62" s="333"/>
      <c r="K62" s="372"/>
      <c r="L62" s="360"/>
      <c r="M62" s="360" t="s">
        <v>7</v>
      </c>
      <c r="N62" s="333"/>
      <c r="O62" s="360"/>
      <c r="P62" s="360"/>
    </row>
    <row r="63" spans="1:16" x14ac:dyDescent="0.25">
      <c r="A63" s="360"/>
      <c r="B63" s="360"/>
      <c r="C63" s="373"/>
      <c r="D63" s="360" t="s">
        <v>8</v>
      </c>
      <c r="E63" s="360"/>
      <c r="F63" s="374"/>
      <c r="G63" s="360"/>
      <c r="H63" s="360"/>
      <c r="I63" s="375"/>
      <c r="J63" s="360"/>
      <c r="K63" s="360"/>
      <c r="L63" s="360"/>
      <c r="M63" s="360"/>
      <c r="N63" s="360"/>
      <c r="O63" s="360"/>
      <c r="P63" s="360"/>
    </row>
    <row r="64" spans="1:16" x14ac:dyDescent="0.25">
      <c r="A64" s="360"/>
      <c r="B64" s="360"/>
      <c r="C64" s="373"/>
      <c r="D64" s="373"/>
      <c r="E64" s="360"/>
      <c r="F64" s="374"/>
      <c r="G64" s="360"/>
      <c r="H64" s="360"/>
      <c r="I64" s="375"/>
      <c r="J64" s="360"/>
      <c r="K64" s="360"/>
      <c r="L64" s="360"/>
      <c r="M64" s="360"/>
      <c r="N64" s="360"/>
      <c r="O64" s="360"/>
      <c r="P64" s="333"/>
    </row>
    <row r="65" spans="1:16" x14ac:dyDescent="0.25">
      <c r="A65" s="360"/>
      <c r="B65" s="360"/>
      <c r="C65" s="373"/>
      <c r="D65" s="373"/>
      <c r="E65" s="360"/>
      <c r="F65" s="374"/>
      <c r="G65" s="360"/>
      <c r="H65" s="360"/>
      <c r="I65" s="375"/>
      <c r="J65" s="360"/>
      <c r="K65" s="360"/>
      <c r="L65" s="360"/>
      <c r="M65" s="360"/>
      <c r="N65" s="360"/>
      <c r="O65" s="360"/>
      <c r="P65" s="360"/>
    </row>
    <row r="66" spans="1:16" x14ac:dyDescent="0.25">
      <c r="A66" s="530" t="s">
        <v>609</v>
      </c>
      <c r="B66" s="530"/>
      <c r="C66" s="334"/>
      <c r="D66" s="530" t="s">
        <v>9</v>
      </c>
      <c r="E66" s="530"/>
      <c r="F66" s="530"/>
      <c r="G66" s="333"/>
      <c r="H66" s="530" t="s">
        <v>10</v>
      </c>
      <c r="I66" s="530"/>
      <c r="J66" s="530"/>
      <c r="K66" s="333"/>
      <c r="L66" s="333"/>
      <c r="M66" s="530" t="s">
        <v>24</v>
      </c>
      <c r="N66" s="530"/>
      <c r="O66" s="530"/>
      <c r="P66" s="333"/>
    </row>
    <row r="67" spans="1:16" x14ac:dyDescent="0.25">
      <c r="A67" s="531" t="s">
        <v>11</v>
      </c>
      <c r="B67" s="531"/>
      <c r="C67" s="376"/>
      <c r="D67" s="531" t="s">
        <v>12</v>
      </c>
      <c r="E67" s="531"/>
      <c r="F67" s="531"/>
      <c r="G67" s="377"/>
      <c r="H67" s="531" t="s">
        <v>13</v>
      </c>
      <c r="I67" s="531"/>
      <c r="J67" s="531"/>
      <c r="K67" s="377"/>
      <c r="L67" s="377"/>
      <c r="M67" s="531" t="s">
        <v>25</v>
      </c>
      <c r="N67" s="531"/>
      <c r="O67" s="531"/>
      <c r="P67" s="377"/>
    </row>
    <row r="68" spans="1:16" x14ac:dyDescent="0.25">
      <c r="A68" s="360"/>
      <c r="B68" s="360"/>
      <c r="C68" s="373"/>
      <c r="D68" s="373"/>
      <c r="E68" s="360"/>
      <c r="F68" s="374" t="s">
        <v>366</v>
      </c>
      <c r="G68" s="360"/>
      <c r="H68" s="360"/>
      <c r="I68" s="360"/>
      <c r="J68" s="360"/>
      <c r="K68" s="360"/>
      <c r="L68" s="360"/>
      <c r="M68" s="360"/>
      <c r="N68" s="360"/>
      <c r="O68" s="360"/>
      <c r="P68" s="360"/>
    </row>
    <row r="69" spans="1:16" x14ac:dyDescent="0.25">
      <c r="A69" s="360"/>
      <c r="B69" s="360"/>
      <c r="C69" s="373"/>
      <c r="D69" s="373"/>
      <c r="E69" s="360"/>
      <c r="F69" s="374"/>
      <c r="G69" s="360"/>
      <c r="H69" s="360"/>
      <c r="I69" s="360"/>
      <c r="J69" s="360"/>
      <c r="K69" s="360"/>
      <c r="L69" s="360"/>
      <c r="M69" s="360"/>
      <c r="N69" s="360"/>
      <c r="O69" s="360"/>
      <c r="P69" s="360"/>
    </row>
    <row r="70" spans="1:16" x14ac:dyDescent="0.25">
      <c r="A70" s="360"/>
      <c r="B70" s="360"/>
      <c r="C70" s="373"/>
      <c r="D70" s="373"/>
      <c r="E70" s="360"/>
      <c r="F70" s="374"/>
      <c r="G70" s="360"/>
      <c r="H70" s="360"/>
      <c r="I70" s="360"/>
      <c r="J70" s="360"/>
      <c r="K70" s="360"/>
      <c r="L70" s="360"/>
      <c r="M70" s="360"/>
      <c r="N70" s="360"/>
      <c r="O70" s="360"/>
      <c r="P70" s="360"/>
    </row>
    <row r="71" spans="1:16" x14ac:dyDescent="0.25">
      <c r="A71" s="360"/>
      <c r="B71" s="360"/>
      <c r="C71" s="373"/>
      <c r="D71" s="373"/>
      <c r="E71" s="360"/>
      <c r="F71" s="374"/>
      <c r="G71" s="360"/>
      <c r="H71" s="360"/>
      <c r="I71" s="360"/>
      <c r="J71" s="360"/>
      <c r="K71" s="360"/>
      <c r="L71" s="360"/>
      <c r="M71" s="360"/>
      <c r="N71" s="360"/>
      <c r="O71" s="360"/>
      <c r="P71" s="360"/>
    </row>
    <row r="72" spans="1:16" x14ac:dyDescent="0.25">
      <c r="A72" s="360"/>
      <c r="B72" s="360"/>
      <c r="C72" s="373"/>
      <c r="D72" s="373"/>
      <c r="E72" s="360"/>
      <c r="F72" s="374"/>
      <c r="G72" s="360"/>
      <c r="H72" s="360"/>
      <c r="I72" s="360"/>
      <c r="J72" s="360"/>
      <c r="K72" s="360"/>
      <c r="L72" s="360"/>
      <c r="M72" s="360"/>
      <c r="N72" s="360"/>
      <c r="O72" s="360"/>
      <c r="P72" s="360"/>
    </row>
    <row r="73" spans="1:16" x14ac:dyDescent="0.25">
      <c r="A73" s="360"/>
      <c r="B73" s="360"/>
      <c r="C73" s="373"/>
      <c r="D73" s="373"/>
      <c r="E73" s="360"/>
      <c r="F73" s="374"/>
      <c r="G73" s="360"/>
      <c r="H73" s="360"/>
      <c r="I73" s="360"/>
      <c r="J73" s="360"/>
      <c r="K73" s="360"/>
      <c r="L73" s="360"/>
      <c r="M73" s="360"/>
      <c r="N73" s="360"/>
      <c r="O73" s="360"/>
      <c r="P73" s="360"/>
    </row>
    <row r="74" spans="1:16" x14ac:dyDescent="0.25">
      <c r="A74" s="360"/>
      <c r="B74" s="360"/>
      <c r="C74" s="373"/>
      <c r="D74" s="373"/>
      <c r="E74" s="360"/>
      <c r="F74" s="374"/>
      <c r="G74" s="360"/>
      <c r="H74" s="360"/>
      <c r="I74" s="360"/>
      <c r="J74" s="360"/>
      <c r="K74" s="360"/>
      <c r="L74" s="360"/>
      <c r="M74" s="360"/>
      <c r="N74" s="360"/>
      <c r="O74" s="360"/>
      <c r="P74" s="360"/>
    </row>
    <row r="75" spans="1:16" x14ac:dyDescent="0.25">
      <c r="A75" s="360"/>
      <c r="B75" s="360"/>
      <c r="C75" s="373"/>
      <c r="D75" s="373"/>
      <c r="E75" s="360"/>
      <c r="F75" s="374"/>
      <c r="G75" s="360"/>
      <c r="H75" s="360"/>
      <c r="I75" s="360"/>
      <c r="J75" s="360"/>
      <c r="K75" s="360"/>
      <c r="L75" s="360"/>
      <c r="M75" s="360"/>
      <c r="N75" s="360"/>
      <c r="O75" s="360"/>
      <c r="P75" s="360"/>
    </row>
    <row r="76" spans="1:16" x14ac:dyDescent="0.25">
      <c r="A76" s="360"/>
      <c r="B76" s="360"/>
      <c r="C76" s="373"/>
      <c r="D76" s="373"/>
      <c r="E76" s="360"/>
      <c r="F76" s="374"/>
      <c r="G76" s="360"/>
      <c r="H76" s="360"/>
      <c r="I76" s="360"/>
      <c r="J76" s="360"/>
      <c r="K76" s="360"/>
      <c r="L76" s="360"/>
      <c r="M76" s="360"/>
      <c r="N76" s="360"/>
      <c r="O76" s="360"/>
      <c r="P76" s="360"/>
    </row>
    <row r="77" spans="1:16" x14ac:dyDescent="0.25">
      <c r="A77" s="360"/>
      <c r="B77" s="360"/>
      <c r="C77" s="373"/>
      <c r="D77" s="373"/>
      <c r="E77" s="360"/>
      <c r="F77" s="374"/>
      <c r="G77" s="360"/>
      <c r="H77" s="360"/>
      <c r="I77" s="360"/>
      <c r="J77" s="360"/>
      <c r="K77" s="360"/>
      <c r="L77" s="360"/>
      <c r="M77" s="360"/>
      <c r="N77" s="360"/>
      <c r="O77" s="360"/>
      <c r="P77" s="360"/>
    </row>
    <row r="78" spans="1:16" x14ac:dyDescent="0.25">
      <c r="A78" s="360"/>
      <c r="B78" s="360"/>
      <c r="C78" s="373"/>
      <c r="D78" s="373"/>
      <c r="E78" s="360"/>
      <c r="F78" s="374"/>
      <c r="G78" s="360"/>
      <c r="H78" s="360"/>
      <c r="I78" s="360"/>
      <c r="J78" s="360"/>
      <c r="K78" s="360"/>
      <c r="L78" s="360"/>
      <c r="M78" s="360"/>
      <c r="N78" s="360"/>
      <c r="O78" s="360"/>
      <c r="P78" s="360"/>
    </row>
    <row r="79" spans="1:16" x14ac:dyDescent="0.25">
      <c r="A79" s="360"/>
      <c r="B79" s="360"/>
      <c r="C79" s="373"/>
      <c r="D79" s="373"/>
      <c r="E79" s="360"/>
      <c r="F79" s="374"/>
      <c r="G79" s="360"/>
      <c r="H79" s="360"/>
      <c r="I79" s="360"/>
      <c r="J79" s="360"/>
      <c r="K79" s="360"/>
      <c r="L79" s="360"/>
      <c r="M79" s="360"/>
      <c r="N79" s="360"/>
      <c r="O79" s="360"/>
      <c r="P79" s="360"/>
    </row>
    <row r="80" spans="1:16" x14ac:dyDescent="0.25">
      <c r="A80" s="360"/>
      <c r="B80" s="360"/>
      <c r="C80" s="373"/>
      <c r="D80" s="373"/>
      <c r="E80" s="360"/>
      <c r="F80" s="374"/>
      <c r="G80" s="360"/>
      <c r="H80" s="360"/>
      <c r="I80" s="360"/>
      <c r="J80" s="360"/>
      <c r="K80" s="360"/>
      <c r="L80" s="360"/>
      <c r="M80" s="360"/>
      <c r="N80" s="360"/>
      <c r="O80" s="360"/>
      <c r="P80" s="360"/>
    </row>
    <row r="81" spans="1:16" x14ac:dyDescent="0.25">
      <c r="A81" s="360"/>
      <c r="B81" s="360"/>
      <c r="C81" s="373"/>
      <c r="D81" s="373"/>
      <c r="E81" s="360"/>
      <c r="F81" s="374"/>
      <c r="G81" s="360"/>
      <c r="H81" s="360"/>
      <c r="I81" s="360"/>
      <c r="J81" s="360"/>
      <c r="K81" s="360"/>
      <c r="L81" s="360"/>
      <c r="M81" s="360"/>
      <c r="N81" s="360"/>
      <c r="O81" s="360"/>
      <c r="P81" s="360"/>
    </row>
    <row r="82" spans="1:16" x14ac:dyDescent="0.25">
      <c r="A82" s="360"/>
      <c r="B82" s="360"/>
      <c r="C82" s="373"/>
      <c r="D82" s="373"/>
      <c r="E82" s="360"/>
      <c r="F82" s="374"/>
      <c r="G82" s="360"/>
      <c r="H82" s="360"/>
      <c r="I82" s="360"/>
      <c r="J82" s="360"/>
      <c r="K82" s="360"/>
      <c r="L82" s="360"/>
      <c r="M82" s="360"/>
      <c r="N82" s="360"/>
      <c r="O82" s="360"/>
      <c r="P82" s="360"/>
    </row>
    <row r="83" spans="1:16" x14ac:dyDescent="0.25">
      <c r="A83" s="360"/>
      <c r="B83" s="360"/>
      <c r="C83" s="373"/>
      <c r="D83" s="373"/>
      <c r="E83" s="360"/>
      <c r="F83" s="374"/>
      <c r="G83" s="360"/>
      <c r="H83" s="360"/>
      <c r="I83" s="360"/>
      <c r="J83" s="360"/>
      <c r="K83" s="360"/>
      <c r="L83" s="360"/>
      <c r="M83" s="360"/>
      <c r="N83" s="360"/>
      <c r="O83" s="360"/>
      <c r="P83" s="360"/>
    </row>
    <row r="84" spans="1:16" x14ac:dyDescent="0.25">
      <c r="A84" s="360"/>
      <c r="B84" s="360"/>
      <c r="C84" s="373"/>
      <c r="D84" s="373"/>
      <c r="E84" s="360"/>
      <c r="F84" s="374"/>
      <c r="G84" s="360"/>
      <c r="H84" s="360"/>
      <c r="I84" s="360"/>
      <c r="J84" s="360"/>
      <c r="K84" s="360"/>
      <c r="L84" s="360"/>
      <c r="M84" s="360"/>
      <c r="N84" s="360"/>
      <c r="O84" s="360"/>
      <c r="P84" s="360"/>
    </row>
    <row r="85" spans="1:16" x14ac:dyDescent="0.25">
      <c r="A85" s="360"/>
      <c r="B85" s="360"/>
      <c r="C85" s="373"/>
      <c r="D85" s="373"/>
      <c r="E85" s="360"/>
      <c r="F85" s="374"/>
      <c r="G85" s="360"/>
      <c r="H85" s="360"/>
      <c r="I85" s="360"/>
      <c r="J85" s="360"/>
      <c r="K85" s="360"/>
      <c r="L85" s="360"/>
      <c r="M85" s="360"/>
      <c r="N85" s="360"/>
      <c r="O85" s="360"/>
      <c r="P85" s="360"/>
    </row>
    <row r="86" spans="1:16" x14ac:dyDescent="0.25">
      <c r="A86" s="360"/>
      <c r="B86" s="360"/>
      <c r="C86" s="373"/>
      <c r="D86" s="373"/>
      <c r="E86" s="360"/>
      <c r="F86" s="374"/>
      <c r="G86" s="360"/>
      <c r="H86" s="360"/>
      <c r="I86" s="360"/>
      <c r="J86" s="360"/>
      <c r="K86" s="360"/>
      <c r="L86" s="360"/>
      <c r="M86" s="360"/>
      <c r="N86" s="360"/>
      <c r="O86" s="360"/>
      <c r="P86" s="360"/>
    </row>
    <row r="87" spans="1:16" x14ac:dyDescent="0.25">
      <c r="A87" s="360"/>
      <c r="B87" s="360"/>
      <c r="C87" s="373"/>
      <c r="D87" s="373"/>
      <c r="E87" s="360"/>
      <c r="F87" s="374"/>
      <c r="G87" s="360"/>
      <c r="H87" s="360"/>
      <c r="I87" s="360"/>
      <c r="J87" s="360"/>
      <c r="K87" s="360"/>
      <c r="L87" s="360"/>
      <c r="M87" s="360"/>
      <c r="N87" s="360"/>
      <c r="O87" s="360"/>
      <c r="P87" s="360"/>
    </row>
    <row r="88" spans="1:16" x14ac:dyDescent="0.25">
      <c r="A88" s="360"/>
      <c r="B88" s="360"/>
      <c r="C88" s="373"/>
      <c r="D88" s="373"/>
      <c r="E88" s="360"/>
      <c r="F88" s="374"/>
      <c r="G88" s="360"/>
      <c r="H88" s="360"/>
      <c r="I88" s="360"/>
      <c r="J88" s="360"/>
      <c r="K88" s="360"/>
      <c r="L88" s="360"/>
      <c r="M88" s="360"/>
      <c r="N88" s="360"/>
      <c r="O88" s="360"/>
      <c r="P88" s="360"/>
    </row>
    <row r="89" spans="1:16" x14ac:dyDescent="0.25">
      <c r="A89" s="360"/>
      <c r="B89" s="360"/>
      <c r="C89" s="373"/>
      <c r="D89" s="373"/>
      <c r="E89" s="360"/>
      <c r="F89" s="374"/>
      <c r="G89" s="360"/>
      <c r="H89" s="360"/>
      <c r="I89" s="360"/>
      <c r="J89" s="360"/>
      <c r="K89" s="360"/>
      <c r="L89" s="360"/>
      <c r="M89" s="360"/>
      <c r="N89" s="360"/>
      <c r="O89" s="360"/>
      <c r="P89" s="360"/>
    </row>
    <row r="90" spans="1:16" x14ac:dyDescent="0.25">
      <c r="A90" s="360"/>
      <c r="B90" s="360"/>
      <c r="C90" s="373"/>
      <c r="D90" s="373"/>
      <c r="E90" s="360"/>
      <c r="F90" s="374"/>
      <c r="G90" s="360"/>
      <c r="H90" s="360"/>
      <c r="I90" s="360"/>
      <c r="J90" s="360"/>
      <c r="K90" s="360"/>
      <c r="L90" s="360"/>
      <c r="M90" s="360"/>
      <c r="N90" s="360"/>
      <c r="O90" s="360"/>
      <c r="P90" s="360"/>
    </row>
    <row r="91" spans="1:16" x14ac:dyDescent="0.25">
      <c r="A91" s="360"/>
      <c r="B91" s="360"/>
      <c r="C91" s="373"/>
      <c r="D91" s="373"/>
      <c r="E91" s="360"/>
      <c r="F91" s="374"/>
      <c r="G91" s="360"/>
      <c r="H91" s="360"/>
      <c r="I91" s="360"/>
      <c r="J91" s="360"/>
      <c r="K91" s="360"/>
      <c r="L91" s="360"/>
      <c r="M91" s="360"/>
      <c r="N91" s="360"/>
      <c r="O91" s="360"/>
      <c r="P91" s="360"/>
    </row>
  </sheetData>
  <mergeCells count="34">
    <mergeCell ref="A39:B39"/>
    <mergeCell ref="D39:F39"/>
    <mergeCell ref="H39:J39"/>
    <mergeCell ref="M39:O39"/>
    <mergeCell ref="A40:B40"/>
    <mergeCell ref="D40:F40"/>
    <mergeCell ref="H40:J40"/>
    <mergeCell ref="M40:O40"/>
    <mergeCell ref="C6:E6"/>
    <mergeCell ref="A1:O1"/>
    <mergeCell ref="A2:O2"/>
    <mergeCell ref="C4:E4"/>
    <mergeCell ref="F4:I4"/>
    <mergeCell ref="C5:E5"/>
    <mergeCell ref="L10:M11"/>
    <mergeCell ref="N10:O11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A66:B66"/>
    <mergeCell ref="D66:F66"/>
    <mergeCell ref="H66:J66"/>
    <mergeCell ref="M66:O66"/>
    <mergeCell ref="A67:B67"/>
    <mergeCell ref="D67:F67"/>
    <mergeCell ref="H67:J67"/>
    <mergeCell ref="M67:O67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showWhiteSpace="0" view="pageLayout" zoomScale="85" zoomScaleNormal="100" zoomScalePageLayoutView="85" workbookViewId="0">
      <selection activeCell="I34" sqref="I34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433"/>
      <c r="D3" s="433"/>
      <c r="F3" s="60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8"/>
      <c r="H4" s="8"/>
      <c r="I4" s="8"/>
    </row>
    <row r="5" spans="1:15" s="5" customFormat="1" x14ac:dyDescent="0.25">
      <c r="A5" s="5" t="s">
        <v>15</v>
      </c>
      <c r="C5" s="508"/>
      <c r="D5" s="508"/>
      <c r="E5" s="508"/>
      <c r="F5" s="508"/>
      <c r="G5" s="431"/>
      <c r="H5" s="431"/>
      <c r="I5" s="431"/>
    </row>
    <row r="6" spans="1:15" s="5" customFormat="1" x14ac:dyDescent="0.25">
      <c r="A6" s="5" t="s">
        <v>16</v>
      </c>
      <c r="C6" s="508" t="s">
        <v>576</v>
      </c>
      <c r="D6" s="508"/>
      <c r="E6" s="508"/>
      <c r="F6" s="508"/>
      <c r="G6" s="431"/>
      <c r="H6" s="431"/>
      <c r="I6" s="431"/>
    </row>
    <row r="7" spans="1:15" s="5" customFormat="1" x14ac:dyDescent="0.25">
      <c r="A7" s="5" t="s">
        <v>17</v>
      </c>
      <c r="C7" s="508"/>
      <c r="D7" s="508"/>
      <c r="E7" s="508"/>
      <c r="F7" s="508"/>
      <c r="G7" s="431"/>
      <c r="H7" s="431"/>
      <c r="I7" s="431"/>
    </row>
    <row r="8" spans="1:15" s="5" customFormat="1" ht="13.5" thickBot="1" x14ac:dyDescent="0.3">
      <c r="C8" s="431"/>
      <c r="D8" s="431"/>
      <c r="E8" s="431"/>
      <c r="F8" s="61"/>
      <c r="G8" s="431"/>
      <c r="H8" s="431"/>
      <c r="I8" s="431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432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437"/>
      <c r="G12" s="436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0" t="s">
        <v>577</v>
      </c>
      <c r="C13" s="26"/>
      <c r="D13" s="452">
        <f>H13+J13+L13+N13</f>
        <v>20</v>
      </c>
      <c r="E13" s="77">
        <v>262.60000000000002</v>
      </c>
      <c r="F13" s="63" t="s">
        <v>31</v>
      </c>
      <c r="G13" s="78">
        <f>E13*D13</f>
        <v>5252</v>
      </c>
      <c r="H13" s="26">
        <v>20</v>
      </c>
      <c r="I13" s="85">
        <f>H13*E13</f>
        <v>5252</v>
      </c>
      <c r="J13" s="43"/>
      <c r="K13" s="46"/>
      <c r="L13" s="39"/>
      <c r="M13" s="50"/>
      <c r="N13" s="59"/>
      <c r="O13" s="16"/>
    </row>
    <row r="14" spans="1:15" s="6" customFormat="1" x14ac:dyDescent="0.25">
      <c r="A14" s="20">
        <v>2</v>
      </c>
      <c r="B14" s="31" t="s">
        <v>62</v>
      </c>
      <c r="C14" s="27"/>
      <c r="D14" s="452">
        <f t="shared" ref="D14:D26" si="0">H14+J14+L14+N14</f>
        <v>20</v>
      </c>
      <c r="E14" s="76">
        <v>4000</v>
      </c>
      <c r="F14" s="63" t="s">
        <v>31</v>
      </c>
      <c r="G14" s="78">
        <f>E14*D14</f>
        <v>80000</v>
      </c>
      <c r="H14" s="26">
        <v>20</v>
      </c>
      <c r="I14" s="85">
        <f>H14*E14</f>
        <v>80000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578</v>
      </c>
      <c r="C15" s="27"/>
      <c r="D15" s="452">
        <f t="shared" si="0"/>
        <v>3</v>
      </c>
      <c r="E15" s="76">
        <v>5000</v>
      </c>
      <c r="F15" s="63" t="s">
        <v>31</v>
      </c>
      <c r="G15" s="78">
        <f t="shared" ref="G15:G26" si="1">E15*D15</f>
        <v>15000</v>
      </c>
      <c r="H15" s="26">
        <v>3</v>
      </c>
      <c r="I15" s="85">
        <f t="shared" ref="I15:I26" si="2">H15*E15</f>
        <v>15000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44</v>
      </c>
      <c r="C16" s="27"/>
      <c r="D16" s="452">
        <f t="shared" si="0"/>
        <v>3</v>
      </c>
      <c r="E16" s="76"/>
      <c r="F16" s="63" t="s">
        <v>31</v>
      </c>
      <c r="G16" s="78">
        <f t="shared" si="1"/>
        <v>0</v>
      </c>
      <c r="H16" s="26">
        <v>3</v>
      </c>
      <c r="I16" s="85">
        <f t="shared" si="2"/>
        <v>0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>
        <v>5</v>
      </c>
      <c r="B17" s="31" t="s">
        <v>579</v>
      </c>
      <c r="C17" s="27"/>
      <c r="D17" s="452">
        <f t="shared" si="0"/>
        <v>1</v>
      </c>
      <c r="E17" s="76">
        <v>13000</v>
      </c>
      <c r="F17" s="63" t="s">
        <v>59</v>
      </c>
      <c r="G17" s="78">
        <f t="shared" si="1"/>
        <v>13000</v>
      </c>
      <c r="H17" s="26">
        <v>1</v>
      </c>
      <c r="I17" s="85">
        <f t="shared" si="2"/>
        <v>13000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>
        <v>6</v>
      </c>
      <c r="B18" s="30" t="s">
        <v>580</v>
      </c>
      <c r="C18" s="26"/>
      <c r="D18" s="452">
        <f t="shared" si="0"/>
        <v>1</v>
      </c>
      <c r="E18" s="77"/>
      <c r="F18" s="63" t="s">
        <v>29</v>
      </c>
      <c r="G18" s="78">
        <f t="shared" si="1"/>
        <v>0</v>
      </c>
      <c r="H18" s="26">
        <v>1</v>
      </c>
      <c r="I18" s="85">
        <f t="shared" si="2"/>
        <v>0</v>
      </c>
      <c r="J18" s="43"/>
      <c r="K18" s="54"/>
      <c r="L18" s="39"/>
      <c r="M18" s="50"/>
      <c r="N18" s="43"/>
      <c r="O18" s="16"/>
    </row>
    <row r="19" spans="1:15" s="6" customFormat="1" x14ac:dyDescent="0.25">
      <c r="A19" s="20">
        <v>7</v>
      </c>
      <c r="B19" s="31" t="s">
        <v>330</v>
      </c>
      <c r="C19" s="27"/>
      <c r="D19" s="452">
        <f t="shared" si="0"/>
        <v>1</v>
      </c>
      <c r="E19" s="76">
        <v>10400</v>
      </c>
      <c r="F19" s="63" t="s">
        <v>29</v>
      </c>
      <c r="G19" s="78">
        <f t="shared" si="1"/>
        <v>10400</v>
      </c>
      <c r="H19" s="26">
        <v>1</v>
      </c>
      <c r="I19" s="85">
        <f t="shared" si="2"/>
        <v>10400</v>
      </c>
      <c r="J19" s="43"/>
      <c r="K19" s="54"/>
      <c r="L19" s="39"/>
      <c r="M19" s="50"/>
      <c r="N19" s="43"/>
      <c r="O19" s="16"/>
    </row>
    <row r="20" spans="1:15" s="6" customFormat="1" x14ac:dyDescent="0.25">
      <c r="A20" s="20">
        <v>8</v>
      </c>
      <c r="B20" s="31" t="s">
        <v>581</v>
      </c>
      <c r="C20" s="27"/>
      <c r="D20" s="452">
        <f t="shared" si="0"/>
        <v>2</v>
      </c>
      <c r="E20" s="76"/>
      <c r="F20" s="63" t="s">
        <v>29</v>
      </c>
      <c r="G20" s="78">
        <f t="shared" si="1"/>
        <v>0</v>
      </c>
      <c r="H20" s="26">
        <v>2</v>
      </c>
      <c r="I20" s="85">
        <f t="shared" si="2"/>
        <v>0</v>
      </c>
      <c r="J20" s="43"/>
      <c r="K20" s="54"/>
      <c r="L20" s="39"/>
      <c r="M20" s="50"/>
      <c r="N20" s="43"/>
      <c r="O20" s="16"/>
    </row>
    <row r="21" spans="1:15" s="6" customFormat="1" x14ac:dyDescent="0.25">
      <c r="A21" s="20">
        <v>9</v>
      </c>
      <c r="B21" s="31" t="s">
        <v>582</v>
      </c>
      <c r="C21" s="27"/>
      <c r="D21" s="452">
        <f t="shared" si="0"/>
        <v>2</v>
      </c>
      <c r="E21" s="76">
        <v>10000</v>
      </c>
      <c r="F21" s="63" t="s">
        <v>29</v>
      </c>
      <c r="G21" s="78">
        <f t="shared" si="1"/>
        <v>20000</v>
      </c>
      <c r="H21" s="26">
        <v>2</v>
      </c>
      <c r="I21" s="85">
        <f t="shared" si="2"/>
        <v>20000</v>
      </c>
      <c r="J21" s="43"/>
      <c r="K21" s="54"/>
      <c r="L21" s="39"/>
      <c r="M21" s="50"/>
      <c r="N21" s="43"/>
      <c r="O21" s="16"/>
    </row>
    <row r="22" spans="1:15" s="6" customFormat="1" x14ac:dyDescent="0.25">
      <c r="A22" s="20">
        <v>10</v>
      </c>
      <c r="B22" s="31" t="s">
        <v>583</v>
      </c>
      <c r="C22" s="27"/>
      <c r="D22" s="452">
        <f t="shared" si="0"/>
        <v>1</v>
      </c>
      <c r="E22" s="76">
        <v>45754</v>
      </c>
      <c r="F22" s="63" t="s">
        <v>31</v>
      </c>
      <c r="G22" s="78">
        <f t="shared" si="1"/>
        <v>45754</v>
      </c>
      <c r="H22" s="26">
        <v>1</v>
      </c>
      <c r="I22" s="85">
        <f t="shared" si="2"/>
        <v>45754</v>
      </c>
      <c r="J22" s="43"/>
      <c r="K22" s="54"/>
      <c r="L22" s="39"/>
      <c r="M22" s="50"/>
      <c r="N22" s="43"/>
      <c r="O22" s="16"/>
    </row>
    <row r="23" spans="1:15" s="6" customFormat="1" x14ac:dyDescent="0.25">
      <c r="A23" s="20">
        <v>11</v>
      </c>
      <c r="B23" s="31" t="s">
        <v>584</v>
      </c>
      <c r="C23" s="27"/>
      <c r="D23" s="452">
        <f t="shared" si="0"/>
        <v>4</v>
      </c>
      <c r="E23" s="45"/>
      <c r="F23" s="63" t="s">
        <v>29</v>
      </c>
      <c r="G23" s="78">
        <f t="shared" si="1"/>
        <v>0</v>
      </c>
      <c r="H23" s="26">
        <v>4</v>
      </c>
      <c r="I23" s="85">
        <f t="shared" si="2"/>
        <v>0</v>
      </c>
      <c r="J23" s="43"/>
      <c r="K23" s="54"/>
      <c r="L23" s="39"/>
      <c r="M23" s="50"/>
      <c r="N23" s="43"/>
      <c r="O23" s="16"/>
    </row>
    <row r="24" spans="1:15" s="6" customFormat="1" x14ac:dyDescent="0.25">
      <c r="A24" s="20">
        <v>12</v>
      </c>
      <c r="B24" s="31" t="s">
        <v>585</v>
      </c>
      <c r="C24" s="27"/>
      <c r="D24" s="452">
        <f t="shared" si="0"/>
        <v>2</v>
      </c>
      <c r="E24" s="390">
        <v>10000</v>
      </c>
      <c r="F24" s="63" t="s">
        <v>31</v>
      </c>
      <c r="G24" s="78">
        <f t="shared" si="1"/>
        <v>20000</v>
      </c>
      <c r="H24" s="26">
        <v>2</v>
      </c>
      <c r="I24" s="85">
        <f t="shared" si="2"/>
        <v>20000</v>
      </c>
      <c r="J24" s="43"/>
      <c r="K24" s="54"/>
      <c r="L24" s="39"/>
      <c r="M24" s="50"/>
      <c r="N24" s="43"/>
      <c r="O24" s="16"/>
    </row>
    <row r="25" spans="1:15" s="6" customFormat="1" x14ac:dyDescent="0.25">
      <c r="A25" s="20">
        <v>13</v>
      </c>
      <c r="B25" s="31" t="s">
        <v>586</v>
      </c>
      <c r="C25" s="27"/>
      <c r="D25" s="452">
        <f t="shared" si="0"/>
        <v>2</v>
      </c>
      <c r="E25" s="390"/>
      <c r="F25" s="63" t="s">
        <v>31</v>
      </c>
      <c r="G25" s="78">
        <f t="shared" si="1"/>
        <v>0</v>
      </c>
      <c r="H25" s="26">
        <v>2</v>
      </c>
      <c r="I25" s="85">
        <f t="shared" si="2"/>
        <v>0</v>
      </c>
      <c r="J25" s="43"/>
      <c r="K25" s="54"/>
      <c r="L25" s="39"/>
      <c r="M25" s="50"/>
      <c r="N25" s="43"/>
      <c r="O25" s="16"/>
    </row>
    <row r="26" spans="1:15" s="6" customFormat="1" x14ac:dyDescent="0.25">
      <c r="A26" s="20">
        <v>14</v>
      </c>
      <c r="B26" s="31" t="s">
        <v>52</v>
      </c>
      <c r="C26" s="27"/>
      <c r="D26" s="452">
        <f t="shared" si="0"/>
        <v>6</v>
      </c>
      <c r="E26" s="45"/>
      <c r="F26" s="63" t="s">
        <v>31</v>
      </c>
      <c r="G26" s="78">
        <f t="shared" si="1"/>
        <v>0</v>
      </c>
      <c r="H26" s="26">
        <v>6</v>
      </c>
      <c r="I26" s="85">
        <f t="shared" si="2"/>
        <v>0</v>
      </c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1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ht="13.5" thickBot="1" x14ac:dyDescent="0.3">
      <c r="A31" s="22"/>
      <c r="B31" s="32" t="s">
        <v>4</v>
      </c>
      <c r="C31" s="28"/>
      <c r="D31" s="38"/>
      <c r="E31" s="47"/>
      <c r="F31" s="64"/>
      <c r="G31" s="124">
        <f>SUM(G13:G30)</f>
        <v>209406</v>
      </c>
      <c r="H31" s="40"/>
      <c r="I31" s="124">
        <f>SUM(I13:I30)</f>
        <v>209406</v>
      </c>
      <c r="J31" s="55"/>
      <c r="K31" s="56"/>
      <c r="L31" s="40"/>
      <c r="M31" s="51"/>
      <c r="N31" s="55"/>
      <c r="O31" s="17"/>
    </row>
    <row r="32" spans="1:15" s="6" customFormat="1" ht="13.5" thickTop="1" x14ac:dyDescent="0.25">
      <c r="A32" s="7" t="s">
        <v>5</v>
      </c>
      <c r="B32" s="8"/>
      <c r="C32" s="431"/>
      <c r="D32" s="8" t="s">
        <v>6</v>
      </c>
      <c r="E32" s="8"/>
      <c r="F32" s="61"/>
      <c r="G32" s="8"/>
      <c r="H32" s="8"/>
      <c r="I32" s="9"/>
      <c r="J32" s="8"/>
      <c r="K32" s="9"/>
      <c r="M32" s="7" t="s">
        <v>7</v>
      </c>
      <c r="N32" s="8"/>
      <c r="O32" s="7"/>
    </row>
    <row r="33" spans="1:15" s="6" customFormat="1" x14ac:dyDescent="0.25">
      <c r="A33" s="7"/>
      <c r="B33" s="7"/>
      <c r="C33" s="4"/>
      <c r="D33" s="7" t="s">
        <v>8</v>
      </c>
      <c r="E33" s="7"/>
      <c r="F33" s="65"/>
      <c r="G33" s="7"/>
      <c r="H33" s="7"/>
      <c r="I33" s="10"/>
      <c r="J33" s="7"/>
      <c r="K33" s="7"/>
      <c r="L33" s="7"/>
      <c r="M33" s="7"/>
      <c r="N33" s="7"/>
      <c r="O33" s="7"/>
    </row>
    <row r="34" spans="1:15" s="8" customFormat="1" x14ac:dyDescent="0.25">
      <c r="A34" s="7"/>
      <c r="B34" s="7"/>
      <c r="C34" s="4"/>
      <c r="D34" s="4"/>
      <c r="E34" s="7"/>
      <c r="F34" s="65"/>
      <c r="G34" s="7"/>
      <c r="H34" s="7"/>
      <c r="I34" s="10"/>
      <c r="J34" s="7"/>
      <c r="K34" s="7"/>
      <c r="L34" s="7"/>
      <c r="M34" s="7"/>
      <c r="N34" s="7"/>
      <c r="O34" s="7"/>
    </row>
    <row r="35" spans="1:15" x14ac:dyDescent="0.25">
      <c r="I35" s="10"/>
    </row>
    <row r="36" spans="1:15" s="5" customFormat="1" x14ac:dyDescent="0.25">
      <c r="A36" s="496" t="s">
        <v>24</v>
      </c>
      <c r="B36" s="496"/>
      <c r="C36" s="433"/>
      <c r="D36" s="494" t="s">
        <v>9</v>
      </c>
      <c r="E36" s="494"/>
      <c r="F36" s="494"/>
      <c r="H36" s="494" t="s">
        <v>10</v>
      </c>
      <c r="I36" s="494"/>
      <c r="J36" s="494"/>
      <c r="M36" s="494" t="s">
        <v>24</v>
      </c>
      <c r="N36" s="494"/>
      <c r="O36" s="494"/>
    </row>
    <row r="37" spans="1:15" s="12" customFormat="1" x14ac:dyDescent="0.25">
      <c r="A37" s="497" t="s">
        <v>11</v>
      </c>
      <c r="B37" s="497"/>
      <c r="C37" s="434"/>
      <c r="D37" s="495" t="s">
        <v>12</v>
      </c>
      <c r="E37" s="495"/>
      <c r="F37" s="495"/>
      <c r="H37" s="495" t="s">
        <v>13</v>
      </c>
      <c r="I37" s="495"/>
      <c r="J37" s="495"/>
      <c r="M37" s="495" t="s">
        <v>25</v>
      </c>
      <c r="N37" s="495"/>
      <c r="O37" s="495"/>
    </row>
  </sheetData>
  <mergeCells count="25">
    <mergeCell ref="D36:F36"/>
    <mergeCell ref="H36:J36"/>
    <mergeCell ref="M36:O36"/>
    <mergeCell ref="A37:B37"/>
    <mergeCell ref="D37:F37"/>
    <mergeCell ref="H37:J37"/>
    <mergeCell ref="M37:O37"/>
    <mergeCell ref="A36:B3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F7"/>
    <mergeCell ref="A1:O1"/>
    <mergeCell ref="A2:O2"/>
    <mergeCell ref="C4:F4"/>
    <mergeCell ref="C5:F5"/>
    <mergeCell ref="C6:F6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69"/>
  <sheetViews>
    <sheetView view="pageLayout" zoomScale="85" zoomScaleNormal="100" zoomScalePageLayoutView="85" workbookViewId="0">
      <selection activeCell="O63" sqref="O63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7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7" s="5" customFormat="1" x14ac:dyDescent="0.25">
      <c r="C3" s="213"/>
      <c r="D3" s="213"/>
      <c r="E3" s="173"/>
      <c r="F3" s="60"/>
      <c r="H3" s="213"/>
    </row>
    <row r="4" spans="1:17" s="5" customFormat="1" x14ac:dyDescent="0.25">
      <c r="A4" s="5" t="s">
        <v>0</v>
      </c>
      <c r="C4" s="496" t="s">
        <v>1</v>
      </c>
      <c r="D4" s="496"/>
      <c r="E4" s="496"/>
      <c r="F4" s="496"/>
      <c r="G4" s="496"/>
      <c r="H4" s="210"/>
      <c r="I4" s="8"/>
      <c r="J4" s="213"/>
      <c r="K4" s="173"/>
      <c r="L4" s="213"/>
      <c r="M4" s="173"/>
      <c r="N4" s="174"/>
      <c r="O4" s="173"/>
      <c r="P4" s="174"/>
      <c r="Q4" s="174"/>
    </row>
    <row r="5" spans="1:17" s="5" customFormat="1" x14ac:dyDescent="0.25">
      <c r="A5" s="5" t="s">
        <v>15</v>
      </c>
      <c r="C5" s="508"/>
      <c r="D5" s="508"/>
      <c r="E5" s="508"/>
      <c r="F5" s="508"/>
      <c r="G5" s="508"/>
      <c r="H5" s="210"/>
      <c r="I5" s="175"/>
      <c r="J5" s="213"/>
      <c r="K5" s="173"/>
      <c r="L5" s="213"/>
      <c r="M5" s="173"/>
      <c r="N5" s="174"/>
      <c r="O5" s="173"/>
      <c r="P5" s="174"/>
      <c r="Q5" s="174"/>
    </row>
    <row r="6" spans="1:17" s="5" customFormat="1" x14ac:dyDescent="0.25">
      <c r="A6" s="5" t="s">
        <v>16</v>
      </c>
      <c r="C6" s="508" t="s">
        <v>271</v>
      </c>
      <c r="D6" s="508"/>
      <c r="E6" s="508"/>
      <c r="F6" s="508"/>
      <c r="G6" s="508"/>
      <c r="H6" s="210"/>
      <c r="I6" s="175"/>
      <c r="J6" s="213"/>
      <c r="K6" s="173"/>
      <c r="L6" s="213"/>
      <c r="M6" s="173"/>
      <c r="N6" s="174"/>
      <c r="O6" s="173"/>
      <c r="P6" s="174"/>
      <c r="Q6" s="174"/>
    </row>
    <row r="7" spans="1:17" s="5" customFormat="1" x14ac:dyDescent="0.25">
      <c r="A7" s="5" t="s">
        <v>17</v>
      </c>
      <c r="C7" s="508"/>
      <c r="D7" s="508"/>
      <c r="E7" s="508"/>
      <c r="F7" s="508"/>
      <c r="G7" s="508"/>
      <c r="H7" s="210"/>
      <c r="I7" s="175"/>
      <c r="J7" s="213"/>
      <c r="K7" s="173"/>
      <c r="L7" s="213"/>
      <c r="M7" s="173"/>
      <c r="N7" s="174"/>
      <c r="O7" s="173"/>
      <c r="P7" s="174"/>
      <c r="Q7" s="174"/>
    </row>
    <row r="8" spans="1:17" s="5" customFormat="1" ht="13.5" thickBot="1" x14ac:dyDescent="0.3">
      <c r="C8" s="210"/>
      <c r="D8" s="210"/>
      <c r="E8" s="175"/>
      <c r="F8" s="61"/>
      <c r="G8" s="210"/>
      <c r="H8" s="210"/>
      <c r="I8" s="210"/>
    </row>
    <row r="9" spans="1:17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7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7" s="1" customFormat="1" ht="13.5" thickBot="1" x14ac:dyDescent="0.3">
      <c r="A11" s="513"/>
      <c r="B11" s="516"/>
      <c r="C11" s="21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7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7" x14ac:dyDescent="0.25">
      <c r="A13" s="20">
        <v>1</v>
      </c>
      <c r="B13" s="31" t="s">
        <v>279</v>
      </c>
      <c r="C13" s="27"/>
      <c r="D13" s="36">
        <f>H13+J13+L13+N13</f>
        <v>6</v>
      </c>
      <c r="E13" s="76">
        <v>974.48</v>
      </c>
      <c r="F13" s="214" t="s">
        <v>31</v>
      </c>
      <c r="G13" s="84">
        <f>E13*D13</f>
        <v>5846.88</v>
      </c>
      <c r="H13" s="215">
        <v>6</v>
      </c>
      <c r="I13" s="85">
        <f>H13*E13</f>
        <v>5846.88</v>
      </c>
      <c r="J13" s="216"/>
      <c r="K13" s="78">
        <f t="shared" ref="K13:K33" si="0">J13*E13</f>
        <v>0</v>
      </c>
      <c r="L13" s="215"/>
      <c r="M13" s="85">
        <f>L13*E13</f>
        <v>0</v>
      </c>
      <c r="N13" s="216"/>
      <c r="O13" s="98">
        <f>N13*E13</f>
        <v>0</v>
      </c>
      <c r="P13" s="174"/>
      <c r="Q13" s="174"/>
    </row>
    <row r="14" spans="1:17" s="5" customFormat="1" x14ac:dyDescent="0.25">
      <c r="A14" s="20">
        <v>2</v>
      </c>
      <c r="B14" s="101" t="s">
        <v>272</v>
      </c>
      <c r="C14" s="26"/>
      <c r="D14" s="36">
        <f t="shared" ref="D14:D33" si="1">H14+J14+L14+N14</f>
        <v>3</v>
      </c>
      <c r="E14" s="223">
        <v>39208</v>
      </c>
      <c r="F14" s="63" t="s">
        <v>31</v>
      </c>
      <c r="G14" s="84">
        <f t="shared" ref="G14:G33" si="2">E14*D14</f>
        <v>117624</v>
      </c>
      <c r="H14" s="36">
        <v>2</v>
      </c>
      <c r="I14" s="85">
        <f t="shared" ref="I14:I33" si="3">H14*E14</f>
        <v>78416</v>
      </c>
      <c r="J14" s="88">
        <v>1</v>
      </c>
      <c r="K14" s="78">
        <f t="shared" si="0"/>
        <v>39208</v>
      </c>
      <c r="L14" s="39"/>
      <c r="M14" s="85">
        <f t="shared" ref="M14:M33" si="4">L14*E14</f>
        <v>0</v>
      </c>
      <c r="N14" s="59"/>
      <c r="O14" s="98">
        <f t="shared" ref="O14:O33" si="5">N14*E14</f>
        <v>0</v>
      </c>
    </row>
    <row r="15" spans="1:17" s="6" customFormat="1" x14ac:dyDescent="0.25">
      <c r="A15" s="20">
        <v>3</v>
      </c>
      <c r="B15" s="31" t="s">
        <v>273</v>
      </c>
      <c r="C15" s="27"/>
      <c r="D15" s="36">
        <f t="shared" si="1"/>
        <v>2</v>
      </c>
      <c r="E15" s="76">
        <v>2724.8</v>
      </c>
      <c r="F15" s="63" t="s">
        <v>29</v>
      </c>
      <c r="G15" s="84">
        <f t="shared" si="2"/>
        <v>5449.6</v>
      </c>
      <c r="H15" s="36">
        <v>2</v>
      </c>
      <c r="I15" s="85">
        <f t="shared" si="3"/>
        <v>5449.6</v>
      </c>
      <c r="J15" s="88"/>
      <c r="K15" s="78">
        <f t="shared" si="0"/>
        <v>0</v>
      </c>
      <c r="L15" s="39"/>
      <c r="M15" s="85">
        <f t="shared" si="4"/>
        <v>0</v>
      </c>
      <c r="N15" s="43"/>
      <c r="O15" s="98">
        <f t="shared" si="5"/>
        <v>0</v>
      </c>
    </row>
    <row r="16" spans="1:17" s="6" customFormat="1" x14ac:dyDescent="0.25">
      <c r="A16" s="20">
        <v>4</v>
      </c>
      <c r="B16" s="101" t="s">
        <v>274</v>
      </c>
      <c r="C16" s="27"/>
      <c r="D16" s="36"/>
      <c r="E16" s="76">
        <v>134.99</v>
      </c>
      <c r="F16" s="63" t="s">
        <v>31</v>
      </c>
      <c r="G16" s="84">
        <f t="shared" si="2"/>
        <v>0</v>
      </c>
      <c r="H16" s="36"/>
      <c r="I16" s="85">
        <f t="shared" si="3"/>
        <v>0</v>
      </c>
      <c r="J16" s="88"/>
      <c r="K16" s="78">
        <f t="shared" si="0"/>
        <v>0</v>
      </c>
      <c r="L16" s="39"/>
      <c r="M16" s="85">
        <f t="shared" si="4"/>
        <v>0</v>
      </c>
      <c r="N16" s="43"/>
      <c r="O16" s="98">
        <f t="shared" si="5"/>
        <v>0</v>
      </c>
    </row>
    <row r="17" spans="1:15" s="6" customFormat="1" x14ac:dyDescent="0.25">
      <c r="A17" s="20">
        <v>5</v>
      </c>
      <c r="B17" s="101" t="s">
        <v>587</v>
      </c>
      <c r="C17" s="27"/>
      <c r="D17" s="36"/>
      <c r="E17" s="76">
        <v>300</v>
      </c>
      <c r="F17" s="63"/>
      <c r="G17" s="84">
        <f t="shared" si="2"/>
        <v>0</v>
      </c>
      <c r="H17" s="36"/>
      <c r="I17" s="85">
        <f t="shared" si="3"/>
        <v>0</v>
      </c>
      <c r="J17" s="88"/>
      <c r="K17" s="78">
        <f t="shared" si="0"/>
        <v>0</v>
      </c>
      <c r="L17" s="39"/>
      <c r="M17" s="85">
        <f t="shared" si="4"/>
        <v>0</v>
      </c>
      <c r="N17" s="43"/>
      <c r="O17" s="98">
        <f t="shared" si="5"/>
        <v>0</v>
      </c>
    </row>
    <row r="18" spans="1:15" s="6" customFormat="1" x14ac:dyDescent="0.25">
      <c r="A18" s="20">
        <v>6</v>
      </c>
      <c r="B18" s="101" t="s">
        <v>588</v>
      </c>
      <c r="C18" s="27"/>
      <c r="D18" s="36"/>
      <c r="E18" s="76"/>
      <c r="F18" s="63"/>
      <c r="G18" s="84">
        <f t="shared" si="2"/>
        <v>0</v>
      </c>
      <c r="H18" s="36"/>
      <c r="I18" s="85">
        <f t="shared" si="3"/>
        <v>0</v>
      </c>
      <c r="J18" s="88"/>
      <c r="K18" s="78">
        <f t="shared" si="0"/>
        <v>0</v>
      </c>
      <c r="L18" s="39"/>
      <c r="M18" s="85">
        <f t="shared" si="4"/>
        <v>0</v>
      </c>
      <c r="N18" s="43"/>
      <c r="O18" s="98">
        <f t="shared" si="5"/>
        <v>0</v>
      </c>
    </row>
    <row r="19" spans="1:15" s="6" customFormat="1" x14ac:dyDescent="0.25">
      <c r="A19" s="20">
        <v>7</v>
      </c>
      <c r="B19" s="101" t="s">
        <v>589</v>
      </c>
      <c r="C19" s="27"/>
      <c r="D19" s="36"/>
      <c r="E19" s="76"/>
      <c r="F19" s="63"/>
      <c r="G19" s="84">
        <f t="shared" si="2"/>
        <v>0</v>
      </c>
      <c r="H19" s="36"/>
      <c r="I19" s="85">
        <f t="shared" si="3"/>
        <v>0</v>
      </c>
      <c r="J19" s="88"/>
      <c r="K19" s="78">
        <f t="shared" si="0"/>
        <v>0</v>
      </c>
      <c r="L19" s="39"/>
      <c r="M19" s="85">
        <f t="shared" si="4"/>
        <v>0</v>
      </c>
      <c r="N19" s="43"/>
      <c r="O19" s="98">
        <f t="shared" si="5"/>
        <v>0</v>
      </c>
    </row>
    <row r="20" spans="1:15" s="6" customFormat="1" x14ac:dyDescent="0.25">
      <c r="A20" s="20">
        <v>8</v>
      </c>
      <c r="B20" s="101" t="s">
        <v>590</v>
      </c>
      <c r="C20" s="27"/>
      <c r="D20" s="36"/>
      <c r="E20" s="222">
        <v>10000</v>
      </c>
      <c r="F20" s="63" t="s">
        <v>31</v>
      </c>
      <c r="G20" s="84">
        <f t="shared" si="2"/>
        <v>0</v>
      </c>
      <c r="H20" s="36"/>
      <c r="I20" s="85">
        <f t="shared" si="3"/>
        <v>0</v>
      </c>
      <c r="J20" s="88"/>
      <c r="K20" s="78">
        <f t="shared" si="0"/>
        <v>0</v>
      </c>
      <c r="L20" s="39"/>
      <c r="M20" s="85">
        <f t="shared" si="4"/>
        <v>0</v>
      </c>
      <c r="N20" s="43"/>
      <c r="O20" s="98">
        <f t="shared" si="5"/>
        <v>0</v>
      </c>
    </row>
    <row r="21" spans="1:15" s="6" customFormat="1" x14ac:dyDescent="0.25">
      <c r="A21" s="20">
        <v>9</v>
      </c>
      <c r="B21" s="101" t="s">
        <v>591</v>
      </c>
      <c r="C21" s="27"/>
      <c r="D21" s="36"/>
      <c r="E21" s="222"/>
      <c r="F21" s="63"/>
      <c r="G21" s="84">
        <f t="shared" si="2"/>
        <v>0</v>
      </c>
      <c r="H21" s="36"/>
      <c r="I21" s="85">
        <f t="shared" si="3"/>
        <v>0</v>
      </c>
      <c r="J21" s="88"/>
      <c r="K21" s="78">
        <f t="shared" si="0"/>
        <v>0</v>
      </c>
      <c r="L21" s="39"/>
      <c r="M21" s="85">
        <f t="shared" si="4"/>
        <v>0</v>
      </c>
      <c r="N21" s="43"/>
      <c r="O21" s="98">
        <f t="shared" si="5"/>
        <v>0</v>
      </c>
    </row>
    <row r="22" spans="1:15" s="6" customFormat="1" x14ac:dyDescent="0.25">
      <c r="A22" s="20">
        <v>10</v>
      </c>
      <c r="B22" s="101" t="s">
        <v>51</v>
      </c>
      <c r="C22" s="27"/>
      <c r="D22" s="36"/>
      <c r="E22" s="222">
        <v>1000</v>
      </c>
      <c r="F22" s="63"/>
      <c r="G22" s="84">
        <f t="shared" si="2"/>
        <v>0</v>
      </c>
      <c r="H22" s="36"/>
      <c r="I22" s="85">
        <f t="shared" si="3"/>
        <v>0</v>
      </c>
      <c r="J22" s="88"/>
      <c r="K22" s="78">
        <f t="shared" si="0"/>
        <v>0</v>
      </c>
      <c r="L22" s="39"/>
      <c r="M22" s="85">
        <f t="shared" si="4"/>
        <v>0</v>
      </c>
      <c r="N22" s="43"/>
      <c r="O22" s="98">
        <f t="shared" si="5"/>
        <v>0</v>
      </c>
    </row>
    <row r="23" spans="1:15" s="6" customFormat="1" x14ac:dyDescent="0.25">
      <c r="A23" s="20">
        <v>11</v>
      </c>
      <c r="B23" s="101" t="s">
        <v>592</v>
      </c>
      <c r="C23" s="27"/>
      <c r="D23" s="36">
        <f t="shared" si="1"/>
        <v>1</v>
      </c>
      <c r="E23" s="222"/>
      <c r="F23" s="63"/>
      <c r="G23" s="84">
        <f t="shared" si="2"/>
        <v>0</v>
      </c>
      <c r="H23" s="36">
        <v>1</v>
      </c>
      <c r="I23" s="85">
        <f t="shared" si="3"/>
        <v>0</v>
      </c>
      <c r="J23" s="88"/>
      <c r="K23" s="78">
        <f t="shared" si="0"/>
        <v>0</v>
      </c>
      <c r="L23" s="39"/>
      <c r="M23" s="85">
        <f t="shared" si="4"/>
        <v>0</v>
      </c>
      <c r="N23" s="43"/>
      <c r="O23" s="98">
        <f t="shared" si="5"/>
        <v>0</v>
      </c>
    </row>
    <row r="24" spans="1:15" s="6" customFormat="1" x14ac:dyDescent="0.25">
      <c r="A24" s="20">
        <v>12</v>
      </c>
      <c r="B24" s="101" t="s">
        <v>593</v>
      </c>
      <c r="C24" s="27"/>
      <c r="D24" s="36">
        <f t="shared" si="1"/>
        <v>2</v>
      </c>
      <c r="E24" s="222">
        <v>478.38</v>
      </c>
      <c r="F24" s="63"/>
      <c r="G24" s="84">
        <f t="shared" si="2"/>
        <v>956.76</v>
      </c>
      <c r="H24" s="36">
        <v>2</v>
      </c>
      <c r="I24" s="85">
        <f t="shared" si="3"/>
        <v>956.76</v>
      </c>
      <c r="J24" s="88"/>
      <c r="K24" s="78">
        <f t="shared" si="0"/>
        <v>0</v>
      </c>
      <c r="L24" s="39"/>
      <c r="M24" s="85">
        <f t="shared" si="4"/>
        <v>0</v>
      </c>
      <c r="N24" s="43"/>
      <c r="O24" s="98">
        <f t="shared" si="5"/>
        <v>0</v>
      </c>
    </row>
    <row r="25" spans="1:15" s="6" customFormat="1" x14ac:dyDescent="0.25">
      <c r="A25" s="20">
        <v>13</v>
      </c>
      <c r="B25" s="101" t="s">
        <v>275</v>
      </c>
      <c r="C25" s="27"/>
      <c r="D25" s="36"/>
      <c r="E25" s="222">
        <v>10400</v>
      </c>
      <c r="F25" s="63" t="s">
        <v>31</v>
      </c>
      <c r="G25" s="84">
        <f t="shared" si="2"/>
        <v>0</v>
      </c>
      <c r="H25" s="36"/>
      <c r="I25" s="85">
        <f t="shared" si="3"/>
        <v>0</v>
      </c>
      <c r="J25" s="88"/>
      <c r="K25" s="78">
        <f t="shared" si="0"/>
        <v>0</v>
      </c>
      <c r="L25" s="26"/>
      <c r="M25" s="85">
        <f t="shared" si="4"/>
        <v>0</v>
      </c>
      <c r="N25" s="88"/>
      <c r="O25" s="98">
        <f t="shared" si="5"/>
        <v>0</v>
      </c>
    </row>
    <row r="26" spans="1:15" s="6" customFormat="1" x14ac:dyDescent="0.25">
      <c r="A26" s="20">
        <v>14</v>
      </c>
      <c r="B26" s="101" t="s">
        <v>594</v>
      </c>
      <c r="C26" s="27"/>
      <c r="D26" s="36"/>
      <c r="E26" s="222">
        <v>4711.2</v>
      </c>
      <c r="F26" s="63"/>
      <c r="G26" s="84">
        <f t="shared" si="2"/>
        <v>0</v>
      </c>
      <c r="H26" s="36"/>
      <c r="I26" s="85">
        <f t="shared" si="3"/>
        <v>0</v>
      </c>
      <c r="J26" s="88"/>
      <c r="K26" s="78">
        <f t="shared" si="0"/>
        <v>0</v>
      </c>
      <c r="L26" s="26"/>
      <c r="M26" s="85">
        <f t="shared" si="4"/>
        <v>0</v>
      </c>
      <c r="N26" s="88"/>
      <c r="O26" s="98">
        <f t="shared" si="5"/>
        <v>0</v>
      </c>
    </row>
    <row r="27" spans="1:15" s="6" customFormat="1" x14ac:dyDescent="0.25">
      <c r="A27" s="20">
        <v>15</v>
      </c>
      <c r="B27" s="101" t="s">
        <v>595</v>
      </c>
      <c r="C27" s="27"/>
      <c r="D27" s="36"/>
      <c r="E27" s="222">
        <v>8088.08</v>
      </c>
      <c r="F27" s="63"/>
      <c r="G27" s="84">
        <f t="shared" si="2"/>
        <v>0</v>
      </c>
      <c r="H27" s="36"/>
      <c r="I27" s="85">
        <f t="shared" si="3"/>
        <v>0</v>
      </c>
      <c r="J27" s="88"/>
      <c r="K27" s="78">
        <f t="shared" si="0"/>
        <v>0</v>
      </c>
      <c r="L27" s="26"/>
      <c r="M27" s="85">
        <f t="shared" si="4"/>
        <v>0</v>
      </c>
      <c r="N27" s="88"/>
      <c r="O27" s="98">
        <f t="shared" si="5"/>
        <v>0</v>
      </c>
    </row>
    <row r="28" spans="1:15" s="6" customFormat="1" x14ac:dyDescent="0.25">
      <c r="A28" s="20">
        <v>16</v>
      </c>
      <c r="B28" s="101" t="s">
        <v>276</v>
      </c>
      <c r="C28" s="26"/>
      <c r="D28" s="36"/>
      <c r="E28" s="77">
        <v>5699.2</v>
      </c>
      <c r="F28" s="63" t="s">
        <v>31</v>
      </c>
      <c r="G28" s="84">
        <f t="shared" si="2"/>
        <v>0</v>
      </c>
      <c r="H28" s="36"/>
      <c r="I28" s="85">
        <f t="shared" si="3"/>
        <v>0</v>
      </c>
      <c r="J28" s="88"/>
      <c r="K28" s="78">
        <f t="shared" si="0"/>
        <v>0</v>
      </c>
      <c r="L28" s="39"/>
      <c r="M28" s="85">
        <f t="shared" si="4"/>
        <v>0</v>
      </c>
      <c r="N28" s="43"/>
      <c r="O28" s="98">
        <f t="shared" si="5"/>
        <v>0</v>
      </c>
    </row>
    <row r="29" spans="1:15" s="6" customFormat="1" x14ac:dyDescent="0.25">
      <c r="A29" s="20">
        <v>17</v>
      </c>
      <c r="B29" s="101" t="s">
        <v>277</v>
      </c>
      <c r="C29" s="27"/>
      <c r="D29" s="36">
        <f t="shared" si="1"/>
        <v>1</v>
      </c>
      <c r="E29" s="222">
        <v>18616</v>
      </c>
      <c r="F29" s="63" t="s">
        <v>31</v>
      </c>
      <c r="G29" s="84">
        <f t="shared" si="2"/>
        <v>18616</v>
      </c>
      <c r="H29" s="36">
        <v>1</v>
      </c>
      <c r="I29" s="85">
        <f t="shared" si="3"/>
        <v>18616</v>
      </c>
      <c r="J29" s="43"/>
      <c r="K29" s="78">
        <f t="shared" si="0"/>
        <v>0</v>
      </c>
      <c r="L29" s="39"/>
      <c r="M29" s="85">
        <f t="shared" si="4"/>
        <v>0</v>
      </c>
      <c r="N29" s="43"/>
      <c r="O29" s="98">
        <f t="shared" si="5"/>
        <v>0</v>
      </c>
    </row>
    <row r="30" spans="1:15" s="6" customFormat="1" x14ac:dyDescent="0.25">
      <c r="A30" s="20">
        <v>18</v>
      </c>
      <c r="B30" s="101" t="s">
        <v>278</v>
      </c>
      <c r="C30" s="27"/>
      <c r="D30" s="36">
        <f t="shared" si="1"/>
        <v>1</v>
      </c>
      <c r="E30" s="222">
        <v>1144</v>
      </c>
      <c r="F30" s="63" t="s">
        <v>31</v>
      </c>
      <c r="G30" s="84">
        <f t="shared" si="2"/>
        <v>1144</v>
      </c>
      <c r="H30" s="36">
        <v>1</v>
      </c>
      <c r="I30" s="85">
        <f t="shared" si="3"/>
        <v>1144</v>
      </c>
      <c r="J30" s="43"/>
      <c r="K30" s="78">
        <f t="shared" si="0"/>
        <v>0</v>
      </c>
      <c r="L30" s="39"/>
      <c r="M30" s="85">
        <f t="shared" si="4"/>
        <v>0</v>
      </c>
      <c r="N30" s="43"/>
      <c r="O30" s="98">
        <f t="shared" si="5"/>
        <v>0</v>
      </c>
    </row>
    <row r="31" spans="1:15" s="6" customFormat="1" x14ac:dyDescent="0.25">
      <c r="A31" s="20">
        <v>19</v>
      </c>
      <c r="B31" s="101" t="s">
        <v>600</v>
      </c>
      <c r="C31" s="27"/>
      <c r="D31" s="36">
        <f t="shared" si="1"/>
        <v>12</v>
      </c>
      <c r="E31" s="76">
        <v>4000</v>
      </c>
      <c r="F31" s="63" t="s">
        <v>29</v>
      </c>
      <c r="G31" s="84">
        <f t="shared" si="2"/>
        <v>48000</v>
      </c>
      <c r="H31" s="36">
        <v>12</v>
      </c>
      <c r="I31" s="85">
        <f t="shared" si="3"/>
        <v>48000</v>
      </c>
      <c r="J31" s="43"/>
      <c r="K31" s="78">
        <f t="shared" si="0"/>
        <v>0</v>
      </c>
      <c r="L31" s="26"/>
      <c r="M31" s="85">
        <f t="shared" si="4"/>
        <v>0</v>
      </c>
      <c r="N31" s="43"/>
      <c r="O31" s="98">
        <f t="shared" si="5"/>
        <v>0</v>
      </c>
    </row>
    <row r="32" spans="1:15" s="6" customFormat="1" x14ac:dyDescent="0.25">
      <c r="A32" s="20">
        <v>20</v>
      </c>
      <c r="B32" s="86" t="s">
        <v>596</v>
      </c>
      <c r="C32" s="27"/>
      <c r="D32" s="36">
        <f t="shared" si="1"/>
        <v>1</v>
      </c>
      <c r="E32" s="76"/>
      <c r="F32" s="63"/>
      <c r="G32" s="84">
        <f t="shared" si="2"/>
        <v>0</v>
      </c>
      <c r="H32" s="36">
        <v>1</v>
      </c>
      <c r="I32" s="85">
        <f t="shared" si="3"/>
        <v>0</v>
      </c>
      <c r="J32" s="43"/>
      <c r="K32" s="78">
        <f t="shared" si="0"/>
        <v>0</v>
      </c>
      <c r="L32" s="39"/>
      <c r="M32" s="85">
        <f t="shared" si="4"/>
        <v>0</v>
      </c>
      <c r="N32" s="43"/>
      <c r="O32" s="98">
        <f t="shared" si="5"/>
        <v>0</v>
      </c>
    </row>
    <row r="33" spans="1:15" s="6" customFormat="1" x14ac:dyDescent="0.25">
      <c r="A33" s="20">
        <v>21</v>
      </c>
      <c r="B33" s="31" t="s">
        <v>597</v>
      </c>
      <c r="C33" s="27"/>
      <c r="D33" s="36">
        <f t="shared" si="1"/>
        <v>2</v>
      </c>
      <c r="E33" s="76">
        <v>5000</v>
      </c>
      <c r="F33" s="63"/>
      <c r="G33" s="84">
        <f t="shared" si="2"/>
        <v>10000</v>
      </c>
      <c r="H33" s="36">
        <v>2</v>
      </c>
      <c r="I33" s="85">
        <f t="shared" si="3"/>
        <v>10000</v>
      </c>
      <c r="J33" s="43"/>
      <c r="K33" s="78">
        <f t="shared" si="0"/>
        <v>0</v>
      </c>
      <c r="L33" s="39"/>
      <c r="M33" s="85">
        <f t="shared" si="4"/>
        <v>0</v>
      </c>
      <c r="N33" s="43"/>
      <c r="O33" s="98">
        <f t="shared" si="5"/>
        <v>0</v>
      </c>
    </row>
    <row r="34" spans="1:15" s="6" customFormat="1" x14ac:dyDescent="0.25">
      <c r="A34" s="20"/>
      <c r="B34" s="491" t="s">
        <v>605</v>
      </c>
      <c r="C34" s="27"/>
      <c r="D34" s="36"/>
      <c r="E34" s="76"/>
      <c r="F34" s="63"/>
      <c r="G34" s="84">
        <f>SUM(G13:G33)</f>
        <v>207637.24</v>
      </c>
      <c r="H34" s="36"/>
      <c r="I34" s="84">
        <f>SUM(I13:I33)</f>
        <v>168429.24</v>
      </c>
      <c r="J34" s="43"/>
      <c r="K34" s="84">
        <f>SUM(K13:K33)</f>
        <v>39208</v>
      </c>
      <c r="L34" s="39"/>
      <c r="M34" s="84">
        <f>SUM(M13:M33)</f>
        <v>0</v>
      </c>
      <c r="N34" s="43"/>
      <c r="O34" s="84">
        <f>SUM(O13:O33)</f>
        <v>0</v>
      </c>
    </row>
    <row r="35" spans="1:15" s="6" customFormat="1" x14ac:dyDescent="0.25">
      <c r="A35" s="7" t="s">
        <v>5</v>
      </c>
      <c r="B35" s="8"/>
      <c r="C35" s="453"/>
      <c r="D35" s="8" t="s">
        <v>6</v>
      </c>
      <c r="E35" s="181"/>
      <c r="F35" s="61"/>
      <c r="G35" s="8"/>
      <c r="H35" s="453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82"/>
      <c r="F36" s="65"/>
      <c r="G36" s="7"/>
      <c r="H36" s="4"/>
      <c r="I36" s="10"/>
      <c r="J36" s="7"/>
      <c r="K36" s="7"/>
      <c r="L36" s="7"/>
      <c r="M36" s="7"/>
      <c r="N36" s="7"/>
      <c r="O36" s="7"/>
    </row>
    <row r="37" spans="1:15" s="6" customFormat="1" x14ac:dyDescent="0.25">
      <c r="A37" s="7"/>
      <c r="B37" s="7"/>
      <c r="C37" s="4"/>
      <c r="D37" s="4"/>
      <c r="E37" s="182"/>
      <c r="F37" s="65"/>
      <c r="G37" s="7"/>
      <c r="H37" s="4"/>
      <c r="I37" s="10"/>
      <c r="J37" s="7"/>
      <c r="K37" s="7"/>
      <c r="L37" s="7"/>
      <c r="M37" s="7"/>
      <c r="N37" s="7"/>
      <c r="O37" s="7"/>
    </row>
    <row r="38" spans="1:15" s="6" customFormat="1" x14ac:dyDescent="0.25">
      <c r="A38" s="7"/>
      <c r="B38" s="7"/>
      <c r="C38" s="4"/>
      <c r="D38" s="4"/>
      <c r="E38" s="182"/>
      <c r="F38" s="65"/>
      <c r="G38" s="7"/>
      <c r="H38" s="4"/>
      <c r="I38" s="10"/>
      <c r="J38" s="7"/>
      <c r="K38" s="7"/>
      <c r="L38" s="7"/>
      <c r="M38" s="7"/>
      <c r="N38" s="7"/>
      <c r="O38" s="7"/>
    </row>
    <row r="39" spans="1:15" s="6" customFormat="1" x14ac:dyDescent="0.25">
      <c r="A39" s="496" t="s">
        <v>9</v>
      </c>
      <c r="B39" s="496"/>
      <c r="C39" s="454"/>
      <c r="D39" s="494" t="s">
        <v>9</v>
      </c>
      <c r="E39" s="494"/>
      <c r="F39" s="494"/>
      <c r="G39" s="5"/>
      <c r="H39" s="494" t="s">
        <v>10</v>
      </c>
      <c r="I39" s="494"/>
      <c r="J39" s="494"/>
      <c r="K39" s="5"/>
      <c r="L39" s="5"/>
      <c r="M39" s="494" t="s">
        <v>24</v>
      </c>
      <c r="N39" s="494"/>
      <c r="O39" s="494"/>
    </row>
    <row r="40" spans="1:15" s="6" customFormat="1" x14ac:dyDescent="0.25">
      <c r="A40" s="497" t="s">
        <v>11</v>
      </c>
      <c r="B40" s="497"/>
      <c r="C40" s="455"/>
      <c r="D40" s="495" t="s">
        <v>12</v>
      </c>
      <c r="E40" s="495"/>
      <c r="F40" s="495"/>
      <c r="G40" s="12"/>
      <c r="H40" s="495" t="s">
        <v>13</v>
      </c>
      <c r="I40" s="495"/>
      <c r="J40" s="495"/>
      <c r="K40" s="12"/>
      <c r="L40" s="12"/>
      <c r="M40" s="495" t="s">
        <v>25</v>
      </c>
      <c r="N40" s="495"/>
      <c r="O40" s="495"/>
    </row>
    <row r="41" spans="1:15" s="6" customFormat="1" x14ac:dyDescent="0.25">
      <c r="A41" s="20"/>
      <c r="B41" s="491" t="s">
        <v>610</v>
      </c>
      <c r="C41" s="27"/>
      <c r="D41" s="36"/>
      <c r="E41" s="76"/>
      <c r="F41" s="63"/>
      <c r="G41" s="84">
        <f>G34</f>
        <v>207637.24</v>
      </c>
      <c r="H41" s="36"/>
      <c r="I41" s="84">
        <f>I34</f>
        <v>168429.24</v>
      </c>
      <c r="J41" s="43"/>
      <c r="K41" s="84">
        <f>K34</f>
        <v>39208</v>
      </c>
      <c r="L41" s="39"/>
      <c r="M41" s="84">
        <f>M34</f>
        <v>0</v>
      </c>
      <c r="N41" s="43"/>
      <c r="O41" s="84">
        <f>O34</f>
        <v>0</v>
      </c>
    </row>
    <row r="42" spans="1:15" s="6" customFormat="1" x14ac:dyDescent="0.25">
      <c r="A42" s="20">
        <v>22</v>
      </c>
      <c r="B42" s="31" t="s">
        <v>598</v>
      </c>
      <c r="C42" s="27"/>
      <c r="D42" s="36">
        <f t="shared" ref="D42:D43" si="6">H42+J42+L42+N42</f>
        <v>1</v>
      </c>
      <c r="E42" s="76"/>
      <c r="F42" s="63"/>
      <c r="G42" s="84">
        <f t="shared" ref="G42:G43" si="7">E42*D42</f>
        <v>0</v>
      </c>
      <c r="H42" s="36">
        <v>1</v>
      </c>
      <c r="I42" s="85">
        <f t="shared" ref="I42:I43" si="8">H42*E42</f>
        <v>0</v>
      </c>
      <c r="J42" s="43"/>
      <c r="K42" s="78">
        <f t="shared" ref="K42:K43" si="9">J42*E42</f>
        <v>0</v>
      </c>
      <c r="L42" s="39"/>
      <c r="M42" s="85">
        <f t="shared" ref="M42:M43" si="10">L42*E42</f>
        <v>0</v>
      </c>
      <c r="N42" s="43"/>
      <c r="O42" s="98">
        <f t="shared" ref="O42:O43" si="11">N42*E42</f>
        <v>0</v>
      </c>
    </row>
    <row r="43" spans="1:15" s="6" customFormat="1" x14ac:dyDescent="0.25">
      <c r="A43" s="20">
        <v>23</v>
      </c>
      <c r="B43" s="31" t="s">
        <v>599</v>
      </c>
      <c r="C43" s="27"/>
      <c r="D43" s="36">
        <f t="shared" si="6"/>
        <v>1</v>
      </c>
      <c r="E43" s="76"/>
      <c r="F43" s="63"/>
      <c r="G43" s="84">
        <f t="shared" si="7"/>
        <v>0</v>
      </c>
      <c r="H43" s="36">
        <v>1</v>
      </c>
      <c r="I43" s="85">
        <f t="shared" si="8"/>
        <v>0</v>
      </c>
      <c r="J43" s="43"/>
      <c r="K43" s="78">
        <f t="shared" si="9"/>
        <v>0</v>
      </c>
      <c r="L43" s="39"/>
      <c r="M43" s="85">
        <f t="shared" si="10"/>
        <v>0</v>
      </c>
      <c r="N43" s="43"/>
      <c r="O43" s="98">
        <f t="shared" si="11"/>
        <v>0</v>
      </c>
    </row>
    <row r="44" spans="1:15" s="6" customFormat="1" x14ac:dyDescent="0.25">
      <c r="A44" s="20"/>
      <c r="B44" s="31"/>
      <c r="C44" s="27"/>
      <c r="D44" s="36"/>
      <c r="E44" s="76"/>
      <c r="F44" s="63"/>
      <c r="G44" s="84"/>
      <c r="H44" s="36"/>
      <c r="I44" s="85"/>
      <c r="J44" s="43"/>
      <c r="K44" s="78"/>
      <c r="L44" s="39"/>
      <c r="M44" s="85"/>
      <c r="N44" s="43"/>
      <c r="O44" s="98"/>
    </row>
    <row r="45" spans="1:15" s="6" customFormat="1" x14ac:dyDescent="0.25">
      <c r="A45" s="20"/>
      <c r="B45" s="31"/>
      <c r="C45" s="27"/>
      <c r="D45" s="36"/>
      <c r="E45" s="76"/>
      <c r="F45" s="63"/>
      <c r="G45" s="84"/>
      <c r="H45" s="36"/>
      <c r="I45" s="85"/>
      <c r="J45" s="43"/>
      <c r="K45" s="78"/>
      <c r="L45" s="39"/>
      <c r="M45" s="85"/>
      <c r="N45" s="43"/>
      <c r="O45" s="98"/>
    </row>
    <row r="46" spans="1:15" s="6" customFormat="1" x14ac:dyDescent="0.25">
      <c r="A46" s="20"/>
      <c r="B46" s="31"/>
      <c r="C46" s="27"/>
      <c r="D46" s="36"/>
      <c r="E46" s="76"/>
      <c r="F46" s="63"/>
      <c r="G46" s="84"/>
      <c r="H46" s="36"/>
      <c r="I46" s="85"/>
      <c r="J46" s="43"/>
      <c r="K46" s="78"/>
      <c r="L46" s="39"/>
      <c r="M46" s="85"/>
      <c r="N46" s="43"/>
      <c r="O46" s="98"/>
    </row>
    <row r="47" spans="1:15" s="6" customFormat="1" x14ac:dyDescent="0.25">
      <c r="A47" s="20"/>
      <c r="B47" s="31"/>
      <c r="C47" s="27"/>
      <c r="D47" s="36"/>
      <c r="E47" s="76"/>
      <c r="F47" s="63"/>
      <c r="G47" s="84"/>
      <c r="H47" s="36"/>
      <c r="I47" s="85"/>
      <c r="J47" s="43"/>
      <c r="K47" s="78"/>
      <c r="L47" s="39"/>
      <c r="M47" s="85"/>
      <c r="N47" s="43"/>
      <c r="O47" s="98"/>
    </row>
    <row r="48" spans="1:15" s="6" customFormat="1" x14ac:dyDescent="0.25">
      <c r="A48" s="20"/>
      <c r="B48" s="31"/>
      <c r="C48" s="27"/>
      <c r="D48" s="36"/>
      <c r="E48" s="76"/>
      <c r="F48" s="63"/>
      <c r="G48" s="84"/>
      <c r="H48" s="36"/>
      <c r="I48" s="85"/>
      <c r="J48" s="43"/>
      <c r="K48" s="78"/>
      <c r="L48" s="39"/>
      <c r="M48" s="85"/>
      <c r="N48" s="43"/>
      <c r="O48" s="98"/>
    </row>
    <row r="49" spans="1:15" s="6" customFormat="1" x14ac:dyDescent="0.25">
      <c r="A49" s="20"/>
      <c r="B49" s="31"/>
      <c r="C49" s="27"/>
      <c r="D49" s="36"/>
      <c r="E49" s="76"/>
      <c r="F49" s="63"/>
      <c r="G49" s="84"/>
      <c r="H49" s="36"/>
      <c r="I49" s="85"/>
      <c r="J49" s="43"/>
      <c r="K49" s="78"/>
      <c r="L49" s="39"/>
      <c r="M49" s="85"/>
      <c r="N49" s="43"/>
      <c r="O49" s="98"/>
    </row>
    <row r="50" spans="1:15" s="6" customFormat="1" x14ac:dyDescent="0.25">
      <c r="A50" s="20"/>
      <c r="B50" s="31"/>
      <c r="C50" s="27"/>
      <c r="D50" s="36"/>
      <c r="E50" s="76"/>
      <c r="F50" s="63"/>
      <c r="G50" s="84"/>
      <c r="H50" s="36"/>
      <c r="I50" s="85"/>
      <c r="J50" s="43"/>
      <c r="K50" s="78"/>
      <c r="L50" s="39"/>
      <c r="M50" s="85"/>
      <c r="N50" s="43"/>
      <c r="O50" s="98"/>
    </row>
    <row r="51" spans="1:15" s="6" customFormat="1" x14ac:dyDescent="0.25">
      <c r="A51" s="20"/>
      <c r="B51" s="31"/>
      <c r="C51" s="27"/>
      <c r="D51" s="36"/>
      <c r="E51" s="76"/>
      <c r="F51" s="63"/>
      <c r="G51" s="84"/>
      <c r="H51" s="36"/>
      <c r="I51" s="85"/>
      <c r="J51" s="43"/>
      <c r="K51" s="78"/>
      <c r="L51" s="39"/>
      <c r="M51" s="85"/>
      <c r="N51" s="43"/>
      <c r="O51" s="98"/>
    </row>
    <row r="52" spans="1:15" s="6" customFormat="1" x14ac:dyDescent="0.25">
      <c r="A52" s="20"/>
      <c r="B52" s="31"/>
      <c r="C52" s="27"/>
      <c r="D52" s="36"/>
      <c r="E52" s="76"/>
      <c r="F52" s="63"/>
      <c r="G52" s="84"/>
      <c r="H52" s="36"/>
      <c r="I52" s="85"/>
      <c r="J52" s="43"/>
      <c r="K52" s="78"/>
      <c r="L52" s="39"/>
      <c r="M52" s="85"/>
      <c r="N52" s="43"/>
      <c r="O52" s="98"/>
    </row>
    <row r="53" spans="1:15" s="6" customFormat="1" x14ac:dyDescent="0.25">
      <c r="A53" s="20"/>
      <c r="B53" s="31"/>
      <c r="C53" s="27"/>
      <c r="D53" s="36"/>
      <c r="E53" s="76"/>
      <c r="F53" s="63"/>
      <c r="G53" s="84"/>
      <c r="H53" s="36"/>
      <c r="I53" s="85"/>
      <c r="J53" s="43"/>
      <c r="K53" s="78"/>
      <c r="L53" s="39"/>
      <c r="M53" s="85"/>
      <c r="N53" s="43"/>
      <c r="O53" s="98"/>
    </row>
    <row r="54" spans="1:15" s="6" customFormat="1" x14ac:dyDescent="0.25">
      <c r="A54" s="20"/>
      <c r="B54" s="31"/>
      <c r="C54" s="27"/>
      <c r="D54" s="36"/>
      <c r="E54" s="76"/>
      <c r="F54" s="63"/>
      <c r="G54" s="84"/>
      <c r="H54" s="36"/>
      <c r="I54" s="85"/>
      <c r="J54" s="43"/>
      <c r="K54" s="78"/>
      <c r="L54" s="39"/>
      <c r="M54" s="85"/>
      <c r="N54" s="43"/>
      <c r="O54" s="98"/>
    </row>
    <row r="55" spans="1:15" s="6" customFormat="1" x14ac:dyDescent="0.25">
      <c r="A55" s="20"/>
      <c r="B55" s="31"/>
      <c r="C55" s="27"/>
      <c r="D55" s="36"/>
      <c r="E55" s="76"/>
      <c r="F55" s="63"/>
      <c r="G55" s="84"/>
      <c r="H55" s="36"/>
      <c r="I55" s="85"/>
      <c r="J55" s="43"/>
      <c r="K55" s="78"/>
      <c r="L55" s="39"/>
      <c r="M55" s="85"/>
      <c r="N55" s="43"/>
      <c r="O55" s="98"/>
    </row>
    <row r="56" spans="1:15" s="6" customFormat="1" x14ac:dyDescent="0.25">
      <c r="A56" s="20"/>
      <c r="B56" s="31"/>
      <c r="C56" s="27"/>
      <c r="D56" s="36"/>
      <c r="E56" s="76"/>
      <c r="F56" s="63"/>
      <c r="G56" s="84"/>
      <c r="H56" s="36"/>
      <c r="I56" s="85"/>
      <c r="J56" s="43"/>
      <c r="K56" s="78"/>
      <c r="L56" s="39"/>
      <c r="M56" s="85"/>
      <c r="N56" s="43"/>
      <c r="O56" s="98"/>
    </row>
    <row r="57" spans="1:15" s="6" customFormat="1" x14ac:dyDescent="0.25">
      <c r="A57" s="20"/>
      <c r="B57" s="31"/>
      <c r="C57" s="27"/>
      <c r="D57" s="36"/>
      <c r="E57" s="76"/>
      <c r="F57" s="63"/>
      <c r="G57" s="84"/>
      <c r="H57" s="36"/>
      <c r="I57" s="85"/>
      <c r="J57" s="43"/>
      <c r="K57" s="78"/>
      <c r="L57" s="39"/>
      <c r="M57" s="85"/>
      <c r="N57" s="43"/>
      <c r="O57" s="98"/>
    </row>
    <row r="58" spans="1:15" s="6" customFormat="1" x14ac:dyDescent="0.25">
      <c r="A58" s="20"/>
      <c r="B58" s="31"/>
      <c r="C58" s="27"/>
      <c r="D58" s="36"/>
      <c r="E58" s="76"/>
      <c r="F58" s="63"/>
      <c r="G58" s="84"/>
      <c r="H58" s="36"/>
      <c r="I58" s="85"/>
      <c r="J58" s="43"/>
      <c r="K58" s="78"/>
      <c r="L58" s="39"/>
      <c r="M58" s="85"/>
      <c r="N58" s="43"/>
      <c r="O58" s="98"/>
    </row>
    <row r="59" spans="1:15" s="6" customFormat="1" x14ac:dyDescent="0.25">
      <c r="A59" s="20"/>
      <c r="B59" s="31"/>
      <c r="C59" s="27"/>
      <c r="D59" s="36"/>
      <c r="E59" s="76"/>
      <c r="F59" s="63"/>
      <c r="G59" s="84"/>
      <c r="H59" s="36"/>
      <c r="I59" s="85"/>
      <c r="J59" s="43"/>
      <c r="K59" s="78"/>
      <c r="L59" s="39"/>
      <c r="M59" s="85"/>
      <c r="N59" s="43"/>
      <c r="O59" s="98"/>
    </row>
    <row r="60" spans="1:15" s="6" customFormat="1" x14ac:dyDescent="0.25">
      <c r="A60" s="20"/>
      <c r="B60" s="31"/>
      <c r="C60" s="27"/>
      <c r="D60" s="36"/>
      <c r="E60" s="76"/>
      <c r="F60" s="63"/>
      <c r="G60" s="84"/>
      <c r="H60" s="36"/>
      <c r="I60" s="85"/>
      <c r="J60" s="43"/>
      <c r="K60" s="78"/>
      <c r="L60" s="39"/>
      <c r="M60" s="85"/>
      <c r="N60" s="43"/>
      <c r="O60" s="98"/>
    </row>
    <row r="61" spans="1:15" s="6" customFormat="1" x14ac:dyDescent="0.25">
      <c r="A61" s="20"/>
      <c r="B61" s="31"/>
      <c r="C61" s="27"/>
      <c r="D61" s="36"/>
      <c r="E61" s="76"/>
      <c r="F61" s="63"/>
      <c r="G61" s="84"/>
      <c r="H61" s="36"/>
      <c r="I61" s="85"/>
      <c r="J61" s="43"/>
      <c r="K61" s="78"/>
      <c r="L61" s="39"/>
      <c r="M61" s="85"/>
      <c r="N61" s="43"/>
      <c r="O61" s="98"/>
    </row>
    <row r="62" spans="1:15" s="6" customFormat="1" x14ac:dyDescent="0.25">
      <c r="A62" s="20"/>
      <c r="B62" s="31"/>
      <c r="C62" s="27"/>
      <c r="D62" s="36"/>
      <c r="E62" s="76"/>
      <c r="F62" s="63"/>
      <c r="G62" s="84"/>
      <c r="H62" s="36"/>
      <c r="I62" s="85"/>
      <c r="J62" s="43"/>
      <c r="K62" s="78"/>
      <c r="L62" s="39"/>
      <c r="M62" s="85"/>
      <c r="N62" s="43"/>
      <c r="O62" s="98"/>
    </row>
    <row r="63" spans="1:15" s="6" customFormat="1" ht="13.5" thickBot="1" x14ac:dyDescent="0.3">
      <c r="A63" s="22"/>
      <c r="B63" s="32" t="s">
        <v>79</v>
      </c>
      <c r="C63" s="28"/>
      <c r="D63" s="38"/>
      <c r="E63" s="180"/>
      <c r="F63" s="64"/>
      <c r="G63" s="79">
        <f>SUM(G41:G62)</f>
        <v>207637.24</v>
      </c>
      <c r="H63" s="28"/>
      <c r="I63" s="79">
        <f>SUM(I41:I62)</f>
        <v>168429.24</v>
      </c>
      <c r="J63" s="55"/>
      <c r="K63" s="79">
        <f>SUM(K41:K62)</f>
        <v>39208</v>
      </c>
      <c r="L63" s="40"/>
      <c r="M63" s="79">
        <f>SUM(M41:M62)</f>
        <v>0</v>
      </c>
      <c r="N63" s="55"/>
      <c r="O63" s="79">
        <f>SUM(O41:O62)</f>
        <v>0</v>
      </c>
    </row>
    <row r="64" spans="1:15" s="6" customFormat="1" ht="13.5" thickTop="1" x14ac:dyDescent="0.25">
      <c r="A64" s="7" t="s">
        <v>5</v>
      </c>
      <c r="B64" s="8"/>
      <c r="C64" s="210"/>
      <c r="D64" s="8" t="s">
        <v>6</v>
      </c>
      <c r="E64" s="181"/>
      <c r="F64" s="61"/>
      <c r="G64" s="8"/>
      <c r="H64" s="210"/>
      <c r="I64" s="9"/>
      <c r="J64" s="8"/>
      <c r="K64" s="9"/>
      <c r="M64" s="7" t="s">
        <v>7</v>
      </c>
      <c r="N64" s="8"/>
      <c r="O64" s="7"/>
    </row>
    <row r="65" spans="1:15" s="6" customFormat="1" x14ac:dyDescent="0.25">
      <c r="A65" s="7"/>
      <c r="B65" s="7"/>
      <c r="C65" s="4"/>
      <c r="D65" s="7" t="s">
        <v>8</v>
      </c>
      <c r="E65" s="182"/>
      <c r="F65" s="65"/>
      <c r="G65" s="7"/>
      <c r="H65" s="4"/>
      <c r="I65" s="10"/>
      <c r="J65" s="7"/>
      <c r="K65" s="7"/>
      <c r="L65" s="7"/>
      <c r="M65" s="7"/>
      <c r="N65" s="7"/>
      <c r="O65" s="7"/>
    </row>
    <row r="66" spans="1:15" s="8" customFormat="1" x14ac:dyDescent="0.25">
      <c r="A66" s="7"/>
      <c r="B66" s="7"/>
      <c r="C66" s="4"/>
      <c r="D66" s="4"/>
      <c r="E66" s="182"/>
      <c r="F66" s="65"/>
      <c r="G66" s="7"/>
      <c r="H66" s="4"/>
      <c r="I66" s="10"/>
      <c r="J66" s="7"/>
      <c r="K66" s="7"/>
      <c r="L66" s="7"/>
      <c r="M66" s="7"/>
      <c r="N66" s="7"/>
      <c r="O66" s="7"/>
    </row>
    <row r="67" spans="1:15" x14ac:dyDescent="0.25">
      <c r="I67" s="10"/>
    </row>
    <row r="68" spans="1:15" s="5" customFormat="1" x14ac:dyDescent="0.25">
      <c r="A68" s="496" t="s">
        <v>9</v>
      </c>
      <c r="B68" s="496"/>
      <c r="C68" s="213"/>
      <c r="D68" s="494" t="s">
        <v>9</v>
      </c>
      <c r="E68" s="494"/>
      <c r="F68" s="494"/>
      <c r="H68" s="494" t="s">
        <v>10</v>
      </c>
      <c r="I68" s="494"/>
      <c r="J68" s="494"/>
      <c r="M68" s="494" t="s">
        <v>24</v>
      </c>
      <c r="N68" s="494"/>
      <c r="O68" s="494"/>
    </row>
    <row r="69" spans="1:15" s="12" customFormat="1" x14ac:dyDescent="0.25">
      <c r="A69" s="497" t="s">
        <v>11</v>
      </c>
      <c r="B69" s="497"/>
      <c r="C69" s="212"/>
      <c r="D69" s="495" t="s">
        <v>12</v>
      </c>
      <c r="E69" s="495"/>
      <c r="F69" s="495"/>
      <c r="H69" s="495" t="s">
        <v>13</v>
      </c>
      <c r="I69" s="495"/>
      <c r="J69" s="495"/>
      <c r="M69" s="495" t="s">
        <v>25</v>
      </c>
      <c r="N69" s="495"/>
      <c r="O69" s="495"/>
    </row>
  </sheetData>
  <mergeCells count="33">
    <mergeCell ref="A39:B39"/>
    <mergeCell ref="D39:F39"/>
    <mergeCell ref="H39:J39"/>
    <mergeCell ref="M39:O39"/>
    <mergeCell ref="A40:B40"/>
    <mergeCell ref="D40:F40"/>
    <mergeCell ref="H40:J40"/>
    <mergeCell ref="M40:O40"/>
    <mergeCell ref="C7:G7"/>
    <mergeCell ref="A1:O1"/>
    <mergeCell ref="A2:O2"/>
    <mergeCell ref="C4:G4"/>
    <mergeCell ref="C5:G5"/>
    <mergeCell ref="C6:G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68:F68"/>
    <mergeCell ref="H68:J68"/>
    <mergeCell ref="M68:O68"/>
    <mergeCell ref="A69:B69"/>
    <mergeCell ref="D69:F69"/>
    <mergeCell ref="H69:J69"/>
    <mergeCell ref="M69:O69"/>
    <mergeCell ref="A68:B68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G24" sqref="G24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444"/>
      <c r="D3" s="444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446"/>
      <c r="H5" s="446"/>
      <c r="I5" s="446"/>
    </row>
    <row r="6" spans="1:15" s="5" customFormat="1" x14ac:dyDescent="0.25">
      <c r="A6" s="5" t="s">
        <v>16</v>
      </c>
      <c r="C6" s="508" t="s">
        <v>601</v>
      </c>
      <c r="D6" s="508"/>
      <c r="E6" s="508"/>
      <c r="F6" s="61"/>
      <c r="G6" s="446"/>
      <c r="H6" s="446"/>
      <c r="I6" s="446"/>
    </row>
    <row r="7" spans="1:15" s="5" customFormat="1" x14ac:dyDescent="0.25">
      <c r="A7" s="5" t="s">
        <v>17</v>
      </c>
      <c r="C7" s="509"/>
      <c r="D7" s="509"/>
      <c r="E7" s="509"/>
      <c r="F7" s="61"/>
      <c r="G7" s="446"/>
      <c r="H7" s="446"/>
      <c r="I7" s="446"/>
    </row>
    <row r="8" spans="1:15" s="5" customFormat="1" ht="13.5" thickBot="1" x14ac:dyDescent="0.3">
      <c r="C8" s="446"/>
      <c r="D8" s="446"/>
      <c r="E8" s="446"/>
      <c r="F8" s="61"/>
      <c r="G8" s="446"/>
      <c r="H8" s="446"/>
      <c r="I8" s="446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447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448"/>
      <c r="G12" s="449"/>
      <c r="H12" s="25"/>
      <c r="I12" s="48"/>
      <c r="J12" s="41"/>
      <c r="K12" s="53"/>
      <c r="L12" s="52"/>
      <c r="M12" s="57"/>
      <c r="N12" s="58"/>
      <c r="O12" s="18"/>
    </row>
    <row r="13" spans="1:15" s="6" customFormat="1" x14ac:dyDescent="0.25">
      <c r="A13" s="20">
        <v>1</v>
      </c>
      <c r="B13" s="31" t="s">
        <v>602</v>
      </c>
      <c r="C13" s="27"/>
      <c r="D13" s="36">
        <v>1</v>
      </c>
      <c r="E13" s="76">
        <v>2724.8</v>
      </c>
      <c r="F13" s="63" t="s">
        <v>31</v>
      </c>
      <c r="G13" s="78">
        <f>E13*D13</f>
        <v>2724.8</v>
      </c>
      <c r="H13" s="36">
        <v>1</v>
      </c>
      <c r="I13" s="85">
        <f>H13*E13</f>
        <v>2724.8</v>
      </c>
      <c r="J13" s="88"/>
      <c r="K13" s="78">
        <f>J13*E13</f>
        <v>0</v>
      </c>
      <c r="L13" s="26"/>
      <c r="M13" s="78">
        <f>L13*E13</f>
        <v>0</v>
      </c>
      <c r="N13" s="43"/>
      <c r="O13" s="78">
        <f>N13*E13</f>
        <v>0</v>
      </c>
    </row>
    <row r="14" spans="1:15" s="6" customFormat="1" x14ac:dyDescent="0.25">
      <c r="A14" s="20">
        <v>2</v>
      </c>
      <c r="B14" s="31" t="s">
        <v>109</v>
      </c>
      <c r="C14" s="27"/>
      <c r="D14" s="36">
        <f t="shared" ref="D14:D15" si="0">H14+J14+L14+N14</f>
        <v>1</v>
      </c>
      <c r="E14" s="76">
        <v>45754</v>
      </c>
      <c r="F14" s="63" t="s">
        <v>31</v>
      </c>
      <c r="G14" s="78">
        <f t="shared" ref="G14:G15" si="1">E14*D14</f>
        <v>45754</v>
      </c>
      <c r="H14" s="36">
        <v>1</v>
      </c>
      <c r="I14" s="85">
        <f t="shared" ref="I14:I15" si="2">H14*E14</f>
        <v>45754</v>
      </c>
      <c r="J14" s="88"/>
      <c r="K14" s="78">
        <f t="shared" ref="K14:K15" si="3">J14*E14</f>
        <v>0</v>
      </c>
      <c r="L14" s="26"/>
      <c r="M14" s="78">
        <f t="shared" ref="M14:M15" si="4">L14*E14</f>
        <v>0</v>
      </c>
      <c r="N14" s="43"/>
      <c r="O14" s="78">
        <f t="shared" ref="O14:O15" si="5">N14*E14</f>
        <v>0</v>
      </c>
    </row>
    <row r="15" spans="1:15" s="6" customFormat="1" x14ac:dyDescent="0.25">
      <c r="A15" s="20">
        <v>3</v>
      </c>
      <c r="B15" s="31" t="s">
        <v>44</v>
      </c>
      <c r="C15" s="27"/>
      <c r="D15" s="36">
        <f t="shared" si="0"/>
        <v>1</v>
      </c>
      <c r="E15" s="76"/>
      <c r="F15" s="63" t="s">
        <v>31</v>
      </c>
      <c r="G15" s="78">
        <f t="shared" si="1"/>
        <v>0</v>
      </c>
      <c r="H15" s="36">
        <v>1</v>
      </c>
      <c r="I15" s="85">
        <f t="shared" si="2"/>
        <v>0</v>
      </c>
      <c r="J15" s="88"/>
      <c r="K15" s="78">
        <f t="shared" si="3"/>
        <v>0</v>
      </c>
      <c r="L15" s="26"/>
      <c r="M15" s="78">
        <f t="shared" si="4"/>
        <v>0</v>
      </c>
      <c r="N15" s="43"/>
      <c r="O15" s="78">
        <f t="shared" si="5"/>
        <v>0</v>
      </c>
    </row>
    <row r="16" spans="1:15" s="6" customFormat="1" x14ac:dyDescent="0.25">
      <c r="A16" s="20"/>
      <c r="B16" s="31"/>
      <c r="C16" s="27"/>
      <c r="D16" s="36"/>
      <c r="E16" s="76"/>
      <c r="F16" s="63"/>
      <c r="G16" s="78"/>
      <c r="H16" s="36"/>
      <c r="I16" s="85"/>
      <c r="J16" s="88"/>
      <c r="K16" s="78"/>
      <c r="L16" s="26"/>
      <c r="M16" s="78"/>
      <c r="N16" s="43"/>
      <c r="O16" s="78"/>
    </row>
    <row r="17" spans="1:15" s="6" customFormat="1" x14ac:dyDescent="0.25">
      <c r="A17" s="20"/>
      <c r="B17" s="31"/>
      <c r="C17" s="27"/>
      <c r="D17" s="36"/>
      <c r="E17" s="76"/>
      <c r="F17" s="63"/>
      <c r="G17" s="78"/>
      <c r="H17" s="36"/>
      <c r="I17" s="85"/>
      <c r="J17" s="88"/>
      <c r="K17" s="78"/>
      <c r="L17" s="26"/>
      <c r="M17" s="78"/>
      <c r="N17" s="43"/>
      <c r="O17" s="78"/>
    </row>
    <row r="18" spans="1:15" s="6" customFormat="1" x14ac:dyDescent="0.25">
      <c r="A18" s="20"/>
      <c r="B18" s="31"/>
      <c r="C18" s="27"/>
      <c r="D18" s="36"/>
      <c r="E18" s="76"/>
      <c r="F18" s="63"/>
      <c r="G18" s="78"/>
      <c r="H18" s="36"/>
      <c r="I18" s="85"/>
      <c r="J18" s="88"/>
      <c r="K18" s="78"/>
      <c r="L18" s="39"/>
      <c r="M18" s="78"/>
      <c r="N18" s="43"/>
      <c r="O18" s="78"/>
    </row>
    <row r="19" spans="1:15" s="6" customFormat="1" x14ac:dyDescent="0.25">
      <c r="A19" s="20"/>
      <c r="B19" s="31"/>
      <c r="C19" s="27"/>
      <c r="D19" s="36"/>
      <c r="E19" s="76"/>
      <c r="F19" s="63"/>
      <c r="G19" s="78"/>
      <c r="H19" s="36"/>
      <c r="I19" s="85"/>
      <c r="J19" s="88"/>
      <c r="K19" s="78"/>
      <c r="L19" s="39"/>
      <c r="M19" s="78"/>
      <c r="N19" s="43"/>
      <c r="O19" s="78"/>
    </row>
    <row r="20" spans="1:15" s="6" customFormat="1" x14ac:dyDescent="0.25">
      <c r="A20" s="20"/>
      <c r="B20" s="31"/>
      <c r="C20" s="27"/>
      <c r="D20" s="36"/>
      <c r="E20" s="45"/>
      <c r="F20" s="63"/>
      <c r="G20" s="78"/>
      <c r="H20" s="36"/>
      <c r="I20" s="85"/>
      <c r="J20" s="88"/>
      <c r="K20" s="78"/>
      <c r="L20" s="39"/>
      <c r="M20" s="78"/>
      <c r="N20" s="43"/>
      <c r="O20" s="78"/>
    </row>
    <row r="21" spans="1:15" s="6" customFormat="1" x14ac:dyDescent="0.25">
      <c r="A21" s="20"/>
      <c r="B21" s="31"/>
      <c r="C21" s="27"/>
      <c r="D21" s="36"/>
      <c r="E21" s="45"/>
      <c r="F21" s="63"/>
      <c r="G21" s="78"/>
      <c r="H21" s="36"/>
      <c r="I21" s="85"/>
      <c r="J21" s="88"/>
      <c r="K21" s="78"/>
      <c r="L21" s="39"/>
      <c r="M21" s="78"/>
      <c r="N21" s="43"/>
      <c r="O21" s="78"/>
    </row>
    <row r="22" spans="1:15" s="6" customFormat="1" x14ac:dyDescent="0.25">
      <c r="A22" s="20"/>
      <c r="B22" s="31"/>
      <c r="C22" s="27"/>
      <c r="D22" s="36"/>
      <c r="E22" s="45"/>
      <c r="F22" s="63"/>
      <c r="G22" s="78"/>
      <c r="H22" s="26"/>
      <c r="I22" s="85"/>
      <c r="J22" s="88"/>
      <c r="K22" s="78"/>
      <c r="L22" s="39"/>
      <c r="M22" s="78"/>
      <c r="N22" s="43"/>
      <c r="O22" s="78"/>
    </row>
    <row r="23" spans="1:15" s="6" customFormat="1" x14ac:dyDescent="0.25">
      <c r="A23" s="20"/>
      <c r="B23" s="354"/>
      <c r="C23" s="27"/>
      <c r="D23" s="36"/>
      <c r="E23" s="45"/>
      <c r="F23" s="63"/>
      <c r="G23" s="78"/>
      <c r="H23" s="26"/>
      <c r="I23" s="85"/>
      <c r="J23" s="88"/>
      <c r="K23" s="78"/>
      <c r="L23" s="39"/>
      <c r="M23" s="78"/>
      <c r="N23" s="43"/>
      <c r="O23" s="78"/>
    </row>
    <row r="24" spans="1:15" s="6" customFormat="1" x14ac:dyDescent="0.25">
      <c r="A24" s="20"/>
      <c r="B24" s="31"/>
      <c r="C24" s="27"/>
      <c r="D24" s="36"/>
      <c r="E24" s="45"/>
      <c r="F24" s="63"/>
      <c r="G24" s="78"/>
      <c r="H24" s="26"/>
      <c r="I24" s="85"/>
      <c r="J24" s="88"/>
      <c r="K24" s="78"/>
      <c r="L24" s="39"/>
      <c r="M24" s="78"/>
      <c r="N24" s="43"/>
      <c r="O24" s="78"/>
    </row>
    <row r="25" spans="1:15" s="6" customFormat="1" x14ac:dyDescent="0.25">
      <c r="A25" s="20"/>
      <c r="B25" s="31"/>
      <c r="C25" s="27"/>
      <c r="D25" s="36"/>
      <c r="E25" s="45"/>
      <c r="F25" s="63"/>
      <c r="G25" s="78"/>
      <c r="H25" s="26"/>
      <c r="I25" s="85"/>
      <c r="J25" s="88"/>
      <c r="K25" s="78"/>
      <c r="L25" s="39"/>
      <c r="M25" s="78"/>
      <c r="N25" s="43"/>
      <c r="O25" s="78"/>
    </row>
    <row r="26" spans="1:15" s="6" customFormat="1" x14ac:dyDescent="0.25">
      <c r="A26" s="20"/>
      <c r="B26" s="31"/>
      <c r="C26" s="27"/>
      <c r="D26" s="36"/>
      <c r="E26" s="45"/>
      <c r="F26" s="63"/>
      <c r="G26" s="78"/>
      <c r="H26" s="26"/>
      <c r="I26" s="85"/>
      <c r="J26" s="88"/>
      <c r="K26" s="78"/>
      <c r="L26" s="39"/>
      <c r="M26" s="78"/>
      <c r="N26" s="43"/>
      <c r="O26" s="78"/>
    </row>
    <row r="27" spans="1:15" s="6" customFormat="1" x14ac:dyDescent="0.25">
      <c r="A27" s="20"/>
      <c r="B27" s="31"/>
      <c r="C27" s="27"/>
      <c r="D27" s="36"/>
      <c r="E27" s="45"/>
      <c r="F27" s="63"/>
      <c r="G27" s="78"/>
      <c r="H27" s="26"/>
      <c r="I27" s="85"/>
      <c r="J27" s="88"/>
      <c r="K27" s="78"/>
      <c r="L27" s="39"/>
      <c r="M27" s="78"/>
      <c r="N27" s="43"/>
      <c r="O27" s="78"/>
    </row>
    <row r="28" spans="1:15" s="6" customFormat="1" x14ac:dyDescent="0.25">
      <c r="A28" s="20"/>
      <c r="B28" s="31"/>
      <c r="C28" s="27"/>
      <c r="D28" s="36"/>
      <c r="E28" s="45"/>
      <c r="F28" s="63"/>
      <c r="G28" s="78"/>
      <c r="H28" s="26"/>
      <c r="I28" s="85"/>
      <c r="J28" s="88"/>
      <c r="K28" s="78"/>
      <c r="L28" s="39"/>
      <c r="M28" s="78"/>
      <c r="N28" s="43"/>
      <c r="O28" s="78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26"/>
      <c r="I29" s="50"/>
      <c r="J29" s="88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26"/>
      <c r="I30" s="50"/>
      <c r="J30" s="88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26"/>
      <c r="I31" s="50"/>
      <c r="J31" s="88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79</v>
      </c>
      <c r="C34" s="28"/>
      <c r="D34" s="38"/>
      <c r="E34" s="47"/>
      <c r="F34" s="64"/>
      <c r="G34" s="79">
        <f>SUM(G13:G33)</f>
        <v>48478.8</v>
      </c>
      <c r="H34" s="40"/>
      <c r="I34" s="79">
        <f>SUM(I13:I33)</f>
        <v>48478.8</v>
      </c>
      <c r="J34" s="55"/>
      <c r="K34" s="79">
        <f>SUM(K13:K33)</f>
        <v>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446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>
        <f>I34+K34+M34+O34</f>
        <v>48478.8</v>
      </c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603</v>
      </c>
      <c r="B39" s="496"/>
      <c r="C39" s="444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445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6"/>
  <sheetViews>
    <sheetView tabSelected="1" view="pageLayout" zoomScale="85" zoomScaleNormal="100" zoomScalePageLayoutView="85" workbookViewId="0">
      <selection activeCell="K26" sqref="K2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7" s="5" customFormat="1" ht="15.75" x14ac:dyDescent="0.25">
      <c r="A2" s="525" t="s">
        <v>14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7" s="5" customFormat="1" x14ac:dyDescent="0.25">
      <c r="C3" s="192"/>
      <c r="D3" s="192"/>
      <c r="E3" s="173"/>
      <c r="F3" s="60"/>
      <c r="H3" s="192"/>
    </row>
    <row r="4" spans="1:17" s="5" customFormat="1" x14ac:dyDescent="0.25">
      <c r="A4" s="5" t="s">
        <v>0</v>
      </c>
      <c r="C4" s="496" t="s">
        <v>1</v>
      </c>
      <c r="D4" s="496"/>
      <c r="E4" s="496"/>
      <c r="F4" s="496"/>
      <c r="G4" s="496"/>
      <c r="H4" s="191"/>
      <c r="I4" s="8"/>
      <c r="J4" s="192"/>
      <c r="K4" s="173"/>
      <c r="L4" s="192"/>
      <c r="M4" s="173"/>
      <c r="N4" s="174"/>
      <c r="O4" s="173"/>
      <c r="P4" s="174"/>
      <c r="Q4" s="174"/>
    </row>
    <row r="5" spans="1:17" s="5" customFormat="1" x14ac:dyDescent="0.25">
      <c r="A5" s="5" t="s">
        <v>15</v>
      </c>
      <c r="C5" s="508"/>
      <c r="D5" s="508"/>
      <c r="E5" s="508"/>
      <c r="F5" s="508"/>
      <c r="G5" s="508"/>
      <c r="H5" s="191"/>
      <c r="I5" s="175"/>
      <c r="J5" s="192"/>
      <c r="K5" s="173"/>
      <c r="L5" s="192"/>
      <c r="M5" s="173"/>
      <c r="N5" s="174"/>
      <c r="O5" s="173"/>
      <c r="P5" s="174"/>
      <c r="Q5" s="174"/>
    </row>
    <row r="6" spans="1:17" s="5" customFormat="1" x14ac:dyDescent="0.25">
      <c r="A6" s="5" t="s">
        <v>16</v>
      </c>
      <c r="C6" s="508" t="s">
        <v>241</v>
      </c>
      <c r="D6" s="508"/>
      <c r="E6" s="508"/>
      <c r="F6" s="508"/>
      <c r="G6" s="508"/>
      <c r="H6" s="191"/>
      <c r="I6" s="175"/>
      <c r="J6" s="192"/>
      <c r="K6" s="173"/>
      <c r="L6" s="192"/>
      <c r="M6" s="173"/>
      <c r="N6" s="174"/>
      <c r="O6" s="173"/>
      <c r="P6" s="174"/>
      <c r="Q6" s="174"/>
    </row>
    <row r="7" spans="1:17" s="5" customFormat="1" x14ac:dyDescent="0.25">
      <c r="A7" s="5" t="s">
        <v>17</v>
      </c>
      <c r="C7" s="508"/>
      <c r="D7" s="508"/>
      <c r="E7" s="508"/>
      <c r="F7" s="508"/>
      <c r="G7" s="508"/>
      <c r="H7" s="191"/>
      <c r="I7" s="175"/>
      <c r="J7" s="192"/>
      <c r="K7" s="173"/>
      <c r="L7" s="192"/>
      <c r="M7" s="173"/>
      <c r="N7" s="174"/>
      <c r="O7" s="173"/>
      <c r="P7" s="174"/>
      <c r="Q7" s="174"/>
    </row>
    <row r="8" spans="1:17" s="5" customFormat="1" ht="13.5" thickBot="1" x14ac:dyDescent="0.3">
      <c r="C8" s="191"/>
      <c r="D8" s="191"/>
      <c r="E8" s="175"/>
      <c r="F8" s="61"/>
      <c r="G8" s="191"/>
      <c r="H8" s="191"/>
      <c r="I8" s="191"/>
    </row>
    <row r="9" spans="1:17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7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7" s="1" customFormat="1" ht="13.5" thickBot="1" x14ac:dyDescent="0.3">
      <c r="A11" s="513"/>
      <c r="B11" s="516"/>
      <c r="C11" s="193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7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7" s="5" customFormat="1" x14ac:dyDescent="0.25">
      <c r="A13" s="20">
        <v>1</v>
      </c>
      <c r="B13" s="101" t="s">
        <v>242</v>
      </c>
      <c r="C13" s="26"/>
      <c r="D13" s="36">
        <v>1</v>
      </c>
      <c r="E13" s="77"/>
      <c r="F13" s="63" t="s">
        <v>243</v>
      </c>
      <c r="G13" s="84"/>
      <c r="H13" s="36">
        <v>1</v>
      </c>
      <c r="I13" s="85"/>
      <c r="J13" s="43"/>
      <c r="K13" s="46"/>
      <c r="L13" s="39"/>
      <c r="M13" s="50"/>
      <c r="N13" s="59"/>
      <c r="O13" s="16"/>
    </row>
    <row r="14" spans="1:17" s="6" customFormat="1" x14ac:dyDescent="0.25">
      <c r="A14" s="20">
        <v>2</v>
      </c>
      <c r="B14" s="31" t="s">
        <v>244</v>
      </c>
      <c r="C14" s="27"/>
      <c r="D14" s="36"/>
      <c r="E14" s="76"/>
      <c r="F14" s="63"/>
      <c r="G14" s="84"/>
      <c r="H14" s="36"/>
      <c r="I14" s="85"/>
      <c r="J14" s="43"/>
      <c r="K14" s="54"/>
      <c r="L14" s="39"/>
      <c r="M14" s="50"/>
      <c r="N14" s="43"/>
      <c r="O14" s="16"/>
    </row>
    <row r="15" spans="1:17" s="6" customFormat="1" x14ac:dyDescent="0.25">
      <c r="A15" s="20">
        <v>3</v>
      </c>
      <c r="B15" s="101" t="s">
        <v>245</v>
      </c>
      <c r="C15" s="27"/>
      <c r="D15" s="36"/>
      <c r="E15" s="76"/>
      <c r="F15" s="63"/>
      <c r="G15" s="84"/>
      <c r="H15" s="36"/>
      <c r="I15" s="85"/>
      <c r="J15" s="43"/>
      <c r="K15" s="54"/>
      <c r="L15" s="39"/>
      <c r="M15" s="50"/>
      <c r="N15" s="43"/>
      <c r="O15" s="16"/>
    </row>
    <row r="16" spans="1:17" s="6" customFormat="1" x14ac:dyDescent="0.25">
      <c r="A16" s="20"/>
      <c r="B16" s="101"/>
      <c r="C16" s="27"/>
      <c r="D16" s="36"/>
      <c r="E16" s="76"/>
      <c r="F16" s="63"/>
      <c r="G16" s="84"/>
      <c r="H16" s="36"/>
      <c r="I16" s="85"/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101"/>
      <c r="C17" s="27"/>
      <c r="D17" s="36"/>
      <c r="E17" s="76"/>
      <c r="F17" s="63"/>
      <c r="G17" s="84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101"/>
      <c r="C18" s="26"/>
      <c r="D18" s="36"/>
      <c r="E18" s="77"/>
      <c r="F18" s="63"/>
      <c r="G18" s="84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101"/>
      <c r="C19" s="27"/>
      <c r="D19" s="36"/>
      <c r="E19" s="76"/>
      <c r="F19" s="63"/>
      <c r="G19" s="84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101"/>
      <c r="C20" s="27"/>
      <c r="D20" s="36"/>
      <c r="E20" s="76"/>
      <c r="F20" s="63"/>
      <c r="G20" s="84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101"/>
      <c r="C21" s="27"/>
      <c r="D21" s="36"/>
      <c r="E21" s="76"/>
      <c r="F21" s="63"/>
      <c r="G21" s="84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86"/>
      <c r="C22" s="27"/>
      <c r="D22" s="36"/>
      <c r="E22" s="76"/>
      <c r="F22" s="63"/>
      <c r="G22" s="84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76"/>
      <c r="F23" s="63"/>
      <c r="G23" s="84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76"/>
      <c r="F24" s="63"/>
      <c r="G24" s="84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6"/>
      <c r="E25" s="76"/>
      <c r="F25" s="63"/>
      <c r="G25" s="84"/>
      <c r="H25" s="194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76"/>
      <c r="F26" s="63"/>
      <c r="G26" s="84"/>
      <c r="H26" s="26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76"/>
      <c r="F27" s="63"/>
      <c r="G27" s="84"/>
      <c r="H27" s="26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161"/>
      <c r="B28" s="162"/>
      <c r="C28" s="163"/>
      <c r="D28" s="164"/>
      <c r="E28" s="189"/>
      <c r="F28" s="166"/>
      <c r="G28" s="167"/>
      <c r="H28" s="195"/>
      <c r="I28" s="169"/>
      <c r="J28" s="170"/>
      <c r="K28" s="171"/>
      <c r="L28" s="168"/>
      <c r="M28" s="169"/>
      <c r="N28" s="170"/>
      <c r="O28" s="16"/>
    </row>
    <row r="29" spans="1:15" s="6" customFormat="1" x14ac:dyDescent="0.25">
      <c r="A29" s="161"/>
      <c r="B29" s="162"/>
      <c r="C29" s="163"/>
      <c r="D29" s="164"/>
      <c r="E29" s="189"/>
      <c r="F29" s="166"/>
      <c r="G29" s="167"/>
      <c r="H29" s="195"/>
      <c r="I29" s="169"/>
      <c r="J29" s="170"/>
      <c r="K29" s="171"/>
      <c r="L29" s="168"/>
      <c r="M29" s="169"/>
      <c r="N29" s="170"/>
      <c r="O29" s="16"/>
    </row>
    <row r="30" spans="1:15" s="6" customFormat="1" ht="13.5" thickBot="1" x14ac:dyDescent="0.3">
      <c r="A30" s="22"/>
      <c r="B30" s="32" t="s">
        <v>4</v>
      </c>
      <c r="C30" s="28"/>
      <c r="D30" s="38"/>
      <c r="E30" s="180"/>
      <c r="F30" s="64"/>
      <c r="G30" s="79">
        <f>SUM(G13:G29)</f>
        <v>0</v>
      </c>
      <c r="H30" s="28"/>
      <c r="I30" s="79">
        <f>SUM(I13:I29)</f>
        <v>0</v>
      </c>
      <c r="J30" s="55"/>
      <c r="K30" s="79">
        <f>SUM(K13:K29)</f>
        <v>0</v>
      </c>
      <c r="L30" s="40"/>
      <c r="M30" s="79">
        <f>SUM(M13:M29)</f>
        <v>0</v>
      </c>
      <c r="N30" s="55"/>
      <c r="O30" s="79">
        <f>SUM(O13:O29)</f>
        <v>0</v>
      </c>
    </row>
    <row r="31" spans="1:15" s="6" customFormat="1" ht="13.5" thickTop="1" x14ac:dyDescent="0.25">
      <c r="A31" s="7" t="s">
        <v>5</v>
      </c>
      <c r="B31" s="8"/>
      <c r="C31" s="191"/>
      <c r="D31" s="8" t="s">
        <v>6</v>
      </c>
      <c r="E31" s="181"/>
      <c r="F31" s="61"/>
      <c r="G31" s="8"/>
      <c r="H31" s="191"/>
      <c r="I31" s="9"/>
      <c r="J31" s="8"/>
      <c r="K31" s="9"/>
      <c r="M31" s="7" t="s">
        <v>7</v>
      </c>
      <c r="N31" s="8"/>
      <c r="O31" s="7"/>
    </row>
    <row r="32" spans="1:15" s="6" customFormat="1" x14ac:dyDescent="0.25">
      <c r="A32" s="7"/>
      <c r="B32" s="7"/>
      <c r="C32" s="4"/>
      <c r="D32" s="7" t="s">
        <v>8</v>
      </c>
      <c r="E32" s="182"/>
      <c r="F32" s="65"/>
      <c r="G32" s="7"/>
      <c r="H32" s="4"/>
      <c r="I32" s="10"/>
      <c r="J32" s="7"/>
      <c r="K32" s="7"/>
      <c r="L32" s="7"/>
      <c r="M32" s="7"/>
      <c r="N32" s="7"/>
      <c r="O32" s="7"/>
    </row>
    <row r="33" spans="1:15" s="8" customFormat="1" x14ac:dyDescent="0.25">
      <c r="A33" s="7"/>
      <c r="B33" s="7"/>
      <c r="C33" s="4"/>
      <c r="D33" s="4"/>
      <c r="E33" s="182"/>
      <c r="F33" s="65"/>
      <c r="G33" s="7"/>
      <c r="H33" s="4"/>
      <c r="I33" s="10"/>
      <c r="J33" s="7"/>
      <c r="K33" s="7"/>
      <c r="L33" s="7"/>
      <c r="M33" s="7"/>
      <c r="N33" s="7"/>
      <c r="O33" s="7"/>
    </row>
    <row r="34" spans="1:15" x14ac:dyDescent="0.25">
      <c r="I34" s="10"/>
    </row>
    <row r="35" spans="1:15" s="5" customFormat="1" x14ac:dyDescent="0.25">
      <c r="A35" s="496" t="s">
        <v>240</v>
      </c>
      <c r="B35" s="496"/>
      <c r="C35" s="192"/>
      <c r="D35" s="494" t="s">
        <v>9</v>
      </c>
      <c r="E35" s="494"/>
      <c r="F35" s="494"/>
      <c r="H35" s="494" t="s">
        <v>10</v>
      </c>
      <c r="I35" s="494"/>
      <c r="J35" s="494"/>
      <c r="M35" s="494" t="s">
        <v>24</v>
      </c>
      <c r="N35" s="494"/>
      <c r="O35" s="494"/>
    </row>
    <row r="36" spans="1:15" s="12" customFormat="1" x14ac:dyDescent="0.25">
      <c r="A36" s="497" t="s">
        <v>11</v>
      </c>
      <c r="B36" s="497"/>
      <c r="C36" s="190"/>
      <c r="D36" s="495" t="s">
        <v>12</v>
      </c>
      <c r="E36" s="495"/>
      <c r="F36" s="495"/>
      <c r="H36" s="495" t="s">
        <v>13</v>
      </c>
      <c r="I36" s="495"/>
      <c r="J36" s="495"/>
      <c r="M36" s="495" t="s">
        <v>25</v>
      </c>
      <c r="N36" s="495"/>
      <c r="O36" s="495"/>
    </row>
  </sheetData>
  <mergeCells count="25">
    <mergeCell ref="D35:F35"/>
    <mergeCell ref="H35:J35"/>
    <mergeCell ref="M35:O35"/>
    <mergeCell ref="A36:B36"/>
    <mergeCell ref="D36:F36"/>
    <mergeCell ref="H36:J36"/>
    <mergeCell ref="M36:O36"/>
    <mergeCell ref="A35:B35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G7"/>
    <mergeCell ref="A1:O1"/>
    <mergeCell ref="A2:O2"/>
    <mergeCell ref="C4:G4"/>
    <mergeCell ref="C5:G5"/>
    <mergeCell ref="C6:G6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7"/>
  <sheetViews>
    <sheetView showWhiteSpace="0" view="pageLayout" zoomScale="85" zoomScaleNormal="100" zoomScalePageLayoutView="85" workbookViewId="0">
      <selection activeCell="A36" sqref="A36:B3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22"/>
      <c r="D3" s="122"/>
      <c r="F3" s="60"/>
    </row>
    <row r="4" spans="1:15" s="5" customFormat="1" x14ac:dyDescent="0.25">
      <c r="A4" s="5" t="s">
        <v>0</v>
      </c>
      <c r="C4" s="496" t="s">
        <v>1</v>
      </c>
      <c r="D4" s="496"/>
      <c r="E4" s="496"/>
      <c r="F4" s="496"/>
      <c r="G4" s="8"/>
      <c r="H4" s="8"/>
      <c r="I4" s="8"/>
    </row>
    <row r="5" spans="1:15" s="5" customFormat="1" x14ac:dyDescent="0.25">
      <c r="A5" s="5" t="s">
        <v>15</v>
      </c>
      <c r="C5" s="508"/>
      <c r="D5" s="508"/>
      <c r="E5" s="508"/>
      <c r="F5" s="508"/>
      <c r="G5" s="121"/>
      <c r="H5" s="121"/>
      <c r="I5" s="121"/>
    </row>
    <row r="6" spans="1:15" s="5" customFormat="1" x14ac:dyDescent="0.25">
      <c r="A6" s="5" t="s">
        <v>16</v>
      </c>
      <c r="C6" s="508" t="s">
        <v>143</v>
      </c>
      <c r="D6" s="508"/>
      <c r="E6" s="508"/>
      <c r="F6" s="508"/>
      <c r="G6" s="121"/>
      <c r="H6" s="121"/>
      <c r="I6" s="121"/>
    </row>
    <row r="7" spans="1:15" s="5" customFormat="1" x14ac:dyDescent="0.25">
      <c r="A7" s="5" t="s">
        <v>17</v>
      </c>
      <c r="C7" s="508"/>
      <c r="D7" s="508"/>
      <c r="E7" s="508"/>
      <c r="F7" s="508"/>
      <c r="G7" s="121"/>
      <c r="H7" s="121"/>
      <c r="I7" s="121"/>
    </row>
    <row r="8" spans="1:15" s="5" customFormat="1" ht="13.5" thickBot="1" x14ac:dyDescent="0.3">
      <c r="C8" s="121"/>
      <c r="D8" s="121"/>
      <c r="E8" s="121"/>
      <c r="F8" s="61"/>
      <c r="G8" s="121"/>
      <c r="H8" s="121"/>
      <c r="I8" s="121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23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0" t="s">
        <v>44</v>
      </c>
      <c r="C13" s="26"/>
      <c r="D13" s="36">
        <v>1</v>
      </c>
      <c r="E13" s="77"/>
      <c r="F13" s="63" t="s">
        <v>31</v>
      </c>
      <c r="G13" s="84"/>
      <c r="H13" s="26">
        <v>1</v>
      </c>
      <c r="I13" s="85"/>
      <c r="J13" s="43"/>
      <c r="K13" s="46"/>
      <c r="L13" s="39"/>
      <c r="M13" s="50"/>
      <c r="N13" s="59"/>
      <c r="O13" s="16"/>
    </row>
    <row r="14" spans="1:15" s="6" customFormat="1" x14ac:dyDescent="0.25">
      <c r="A14" s="20">
        <v>2</v>
      </c>
      <c r="B14" s="31" t="s">
        <v>144</v>
      </c>
      <c r="C14" s="27"/>
      <c r="D14" s="37">
        <v>1</v>
      </c>
      <c r="E14" s="76">
        <v>39208</v>
      </c>
      <c r="F14" s="63" t="s">
        <v>31</v>
      </c>
      <c r="G14" s="78">
        <f>E14*D14</f>
        <v>39208</v>
      </c>
      <c r="H14" s="26">
        <v>1</v>
      </c>
      <c r="I14" s="85">
        <f>H14*E14</f>
        <v>39208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145</v>
      </c>
      <c r="C15" s="27"/>
      <c r="D15" s="37">
        <v>1</v>
      </c>
      <c r="E15" s="76">
        <v>10000</v>
      </c>
      <c r="F15" s="63" t="s">
        <v>31</v>
      </c>
      <c r="G15" s="78">
        <f>E15*D15</f>
        <v>10000</v>
      </c>
      <c r="H15" s="26">
        <v>1</v>
      </c>
      <c r="I15" s="85">
        <f>H15*E15</f>
        <v>10000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146</v>
      </c>
      <c r="C16" s="27"/>
      <c r="D16" s="37">
        <v>1</v>
      </c>
      <c r="E16" s="76">
        <v>18616</v>
      </c>
      <c r="F16" s="63" t="s">
        <v>31</v>
      </c>
      <c r="G16" s="78">
        <f>E16*D16</f>
        <v>18616</v>
      </c>
      <c r="H16" s="26">
        <v>1</v>
      </c>
      <c r="I16" s="85">
        <f>H16*E16</f>
        <v>18616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>
        <v>5</v>
      </c>
      <c r="B17" s="31" t="s">
        <v>147</v>
      </c>
      <c r="C17" s="27"/>
      <c r="D17" s="37">
        <v>1</v>
      </c>
      <c r="E17" s="76">
        <v>10000</v>
      </c>
      <c r="F17" s="63" t="s">
        <v>31</v>
      </c>
      <c r="G17" s="78">
        <f>E17*D17</f>
        <v>10000</v>
      </c>
      <c r="H17" s="26">
        <v>1</v>
      </c>
      <c r="I17" s="85">
        <f>H17*E17</f>
        <v>10000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0"/>
      <c r="C18" s="26"/>
      <c r="D18" s="36"/>
      <c r="E18" s="77"/>
      <c r="F18" s="63"/>
      <c r="G18" s="78"/>
      <c r="H18" s="2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7"/>
      <c r="E19" s="76"/>
      <c r="F19" s="63"/>
      <c r="G19" s="78"/>
      <c r="H19" s="2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7"/>
      <c r="E20" s="76"/>
      <c r="F20" s="63"/>
      <c r="G20" s="78"/>
      <c r="H20" s="2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7"/>
      <c r="E21" s="76"/>
      <c r="F21" s="63"/>
      <c r="G21" s="78"/>
      <c r="H21" s="2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7"/>
      <c r="E22" s="76"/>
      <c r="F22" s="63"/>
      <c r="G22" s="78"/>
      <c r="H22" s="2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7"/>
      <c r="E23" s="45"/>
      <c r="F23" s="63"/>
      <c r="G23" s="78"/>
      <c r="H23" s="2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78"/>
      <c r="H24" s="2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78"/>
      <c r="H25" s="39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78"/>
      <c r="H26" s="39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1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ht="13.5" thickBot="1" x14ac:dyDescent="0.3">
      <c r="A31" s="22"/>
      <c r="B31" s="32" t="s">
        <v>4</v>
      </c>
      <c r="C31" s="28"/>
      <c r="D31" s="38"/>
      <c r="E31" s="47"/>
      <c r="F31" s="64"/>
      <c r="G31" s="124">
        <f>SUM(G13:G30)</f>
        <v>77824</v>
      </c>
      <c r="H31" s="40"/>
      <c r="I31" s="124">
        <f>SUM(I13:I30)</f>
        <v>77824</v>
      </c>
      <c r="J31" s="55"/>
      <c r="K31" s="56"/>
      <c r="L31" s="40"/>
      <c r="M31" s="51"/>
      <c r="N31" s="55"/>
      <c r="O31" s="17"/>
    </row>
    <row r="32" spans="1:15" s="6" customFormat="1" ht="13.5" thickTop="1" x14ac:dyDescent="0.25">
      <c r="A32" s="7" t="s">
        <v>5</v>
      </c>
      <c r="B32" s="8"/>
      <c r="C32" s="121"/>
      <c r="D32" s="8" t="s">
        <v>6</v>
      </c>
      <c r="E32" s="8"/>
      <c r="F32" s="61"/>
      <c r="G32" s="8"/>
      <c r="H32" s="8"/>
      <c r="I32" s="9"/>
      <c r="J32" s="8"/>
      <c r="K32" s="9"/>
      <c r="M32" s="7" t="s">
        <v>7</v>
      </c>
      <c r="N32" s="8"/>
      <c r="O32" s="7"/>
    </row>
    <row r="33" spans="1:15" s="6" customFormat="1" x14ac:dyDescent="0.25">
      <c r="A33" s="7"/>
      <c r="B33" s="7"/>
      <c r="C33" s="4"/>
      <c r="D33" s="7" t="s">
        <v>8</v>
      </c>
      <c r="E33" s="7"/>
      <c r="F33" s="65"/>
      <c r="G33" s="7"/>
      <c r="H33" s="7"/>
      <c r="I33" s="10"/>
      <c r="J33" s="7"/>
      <c r="K33" s="7"/>
      <c r="L33" s="7"/>
      <c r="M33" s="7"/>
      <c r="N33" s="7"/>
      <c r="O33" s="7"/>
    </row>
    <row r="34" spans="1:15" s="8" customFormat="1" x14ac:dyDescent="0.25">
      <c r="A34" s="7"/>
      <c r="B34" s="7"/>
      <c r="C34" s="4"/>
      <c r="D34" s="4"/>
      <c r="E34" s="7"/>
      <c r="F34" s="65"/>
      <c r="G34" s="7"/>
      <c r="H34" s="7"/>
      <c r="I34" s="10"/>
      <c r="J34" s="7"/>
      <c r="K34" s="7"/>
      <c r="L34" s="7"/>
      <c r="M34" s="7"/>
      <c r="N34" s="7"/>
      <c r="O34" s="7"/>
    </row>
    <row r="35" spans="1:15" x14ac:dyDescent="0.25">
      <c r="I35" s="10"/>
    </row>
    <row r="36" spans="1:15" s="5" customFormat="1" x14ac:dyDescent="0.25">
      <c r="A36" s="496"/>
      <c r="B36" s="496"/>
      <c r="C36" s="122"/>
      <c r="D36" s="494" t="s">
        <v>9</v>
      </c>
      <c r="E36" s="494"/>
      <c r="F36" s="494"/>
      <c r="H36" s="494" t="s">
        <v>10</v>
      </c>
      <c r="I36" s="494"/>
      <c r="J36" s="494"/>
      <c r="M36" s="494" t="s">
        <v>24</v>
      </c>
      <c r="N36" s="494"/>
      <c r="O36" s="494"/>
    </row>
    <row r="37" spans="1:15" s="12" customFormat="1" x14ac:dyDescent="0.25">
      <c r="A37" s="497" t="s">
        <v>11</v>
      </c>
      <c r="B37" s="497"/>
      <c r="C37" s="120"/>
      <c r="D37" s="495" t="s">
        <v>12</v>
      </c>
      <c r="E37" s="495"/>
      <c r="F37" s="495"/>
      <c r="H37" s="495" t="s">
        <v>13</v>
      </c>
      <c r="I37" s="495"/>
      <c r="J37" s="495"/>
      <c r="M37" s="495" t="s">
        <v>25</v>
      </c>
      <c r="N37" s="495"/>
      <c r="O37" s="495"/>
    </row>
  </sheetData>
  <mergeCells count="25">
    <mergeCell ref="M37:O37"/>
    <mergeCell ref="C4:F4"/>
    <mergeCell ref="C5:F5"/>
    <mergeCell ref="C6:F6"/>
    <mergeCell ref="C7:F7"/>
    <mergeCell ref="L10:M11"/>
    <mergeCell ref="N10:O11"/>
    <mergeCell ref="D36:F36"/>
    <mergeCell ref="H36:J36"/>
    <mergeCell ref="M36:O36"/>
    <mergeCell ref="E10:F11"/>
    <mergeCell ref="G10:G11"/>
    <mergeCell ref="H10:I11"/>
    <mergeCell ref="J10:K11"/>
    <mergeCell ref="A37:B37"/>
    <mergeCell ref="D37:F37"/>
    <mergeCell ref="H37:J37"/>
    <mergeCell ref="A36:B36"/>
    <mergeCell ref="A9:A11"/>
    <mergeCell ref="B9:B11"/>
    <mergeCell ref="A1:O1"/>
    <mergeCell ref="A2:O2"/>
    <mergeCell ref="C9:D9"/>
    <mergeCell ref="E9:G9"/>
    <mergeCell ref="H9:O9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I26" sqref="I2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5" customWidth="1"/>
    <col min="7" max="7" width="11.85546875" style="7" customWidth="1"/>
    <col min="8" max="8" width="6.7109375" style="7" customWidth="1"/>
    <col min="9" max="9" width="11.28515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262"/>
      <c r="D3" s="262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260"/>
      <c r="H5" s="260"/>
      <c r="I5" s="260"/>
    </row>
    <row r="6" spans="1:15" s="5" customFormat="1" x14ac:dyDescent="0.25">
      <c r="A6" s="5" t="s">
        <v>16</v>
      </c>
      <c r="C6" s="508" t="s">
        <v>435</v>
      </c>
      <c r="D6" s="508"/>
      <c r="E6" s="508"/>
      <c r="F6" s="61"/>
      <c r="G6" s="260"/>
      <c r="H6" s="260"/>
      <c r="I6" s="260"/>
    </row>
    <row r="7" spans="1:15" s="5" customFormat="1" x14ac:dyDescent="0.25">
      <c r="A7" s="5" t="s">
        <v>17</v>
      </c>
      <c r="C7" s="509"/>
      <c r="D7" s="509"/>
      <c r="E7" s="509"/>
      <c r="F7" s="61"/>
      <c r="G7" s="260"/>
      <c r="H7" s="260"/>
      <c r="I7" s="260"/>
    </row>
    <row r="8" spans="1:15" s="5" customFormat="1" ht="13.5" thickBot="1" x14ac:dyDescent="0.3">
      <c r="C8" s="260"/>
      <c r="D8" s="260"/>
      <c r="E8" s="260"/>
      <c r="F8" s="61"/>
      <c r="G8" s="260"/>
      <c r="H8" s="260"/>
      <c r="I8" s="260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26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128</v>
      </c>
      <c r="C13" s="26"/>
      <c r="D13" s="36">
        <v>2</v>
      </c>
      <c r="E13" s="59">
        <v>15000</v>
      </c>
      <c r="F13" s="63" t="s">
        <v>29</v>
      </c>
      <c r="G13" s="84">
        <f t="shared" ref="G13:G18" si="0">E13*D13</f>
        <v>30000</v>
      </c>
      <c r="H13" s="36"/>
      <c r="I13" s="85">
        <f t="shared" ref="I13:I18" si="1">H13*E13</f>
        <v>0</v>
      </c>
      <c r="J13" s="43">
        <v>2</v>
      </c>
      <c r="K13" s="272">
        <f t="shared" ref="K13:K18" si="2">J13*E13</f>
        <v>30000</v>
      </c>
      <c r="L13" s="39"/>
      <c r="M13" s="50"/>
      <c r="N13" s="59"/>
      <c r="O13" s="16"/>
    </row>
    <row r="14" spans="1:15" s="6" customFormat="1" x14ac:dyDescent="0.25">
      <c r="A14" s="20">
        <v>2</v>
      </c>
      <c r="B14" s="86" t="s">
        <v>433</v>
      </c>
      <c r="C14" s="27"/>
      <c r="D14" s="36">
        <v>12</v>
      </c>
      <c r="E14" s="76">
        <v>4000</v>
      </c>
      <c r="F14" s="63" t="s">
        <v>29</v>
      </c>
      <c r="G14" s="84">
        <f t="shared" si="0"/>
        <v>48000</v>
      </c>
      <c r="H14" s="36"/>
      <c r="I14" s="85">
        <f t="shared" si="1"/>
        <v>0</v>
      </c>
      <c r="J14" s="43">
        <v>12</v>
      </c>
      <c r="K14" s="85">
        <f t="shared" si="2"/>
        <v>48000</v>
      </c>
      <c r="L14" s="43"/>
      <c r="M14" s="50"/>
      <c r="N14" s="43"/>
      <c r="O14" s="16"/>
    </row>
    <row r="15" spans="1:15" s="6" customFormat="1" x14ac:dyDescent="0.25">
      <c r="A15" s="20">
        <v>3</v>
      </c>
      <c r="B15" s="31" t="s">
        <v>190</v>
      </c>
      <c r="C15" s="27"/>
      <c r="D15" s="36">
        <v>2</v>
      </c>
      <c r="E15" s="76">
        <v>5000</v>
      </c>
      <c r="F15" s="63" t="s">
        <v>29</v>
      </c>
      <c r="G15" s="84">
        <f t="shared" si="0"/>
        <v>10000</v>
      </c>
      <c r="H15" s="36"/>
      <c r="I15" s="85">
        <f t="shared" si="1"/>
        <v>0</v>
      </c>
      <c r="J15" s="43">
        <v>2</v>
      </c>
      <c r="K15" s="272">
        <f t="shared" si="2"/>
        <v>10000</v>
      </c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129</v>
      </c>
      <c r="C16" s="27"/>
      <c r="D16" s="36">
        <v>6</v>
      </c>
      <c r="E16" s="76">
        <v>4000</v>
      </c>
      <c r="F16" s="63" t="s">
        <v>29</v>
      </c>
      <c r="G16" s="84">
        <f t="shared" si="0"/>
        <v>24000</v>
      </c>
      <c r="H16" s="36"/>
      <c r="I16" s="85">
        <f t="shared" si="1"/>
        <v>0</v>
      </c>
      <c r="J16" s="43">
        <v>6</v>
      </c>
      <c r="K16" s="272">
        <f t="shared" si="2"/>
        <v>24000</v>
      </c>
      <c r="L16" s="39"/>
      <c r="M16" s="50"/>
      <c r="N16" s="43"/>
      <c r="O16" s="16"/>
    </row>
    <row r="17" spans="1:15" s="6" customFormat="1" x14ac:dyDescent="0.25">
      <c r="A17" s="20">
        <v>5</v>
      </c>
      <c r="B17" s="31" t="s">
        <v>434</v>
      </c>
      <c r="C17" s="27"/>
      <c r="D17" s="36">
        <v>1</v>
      </c>
      <c r="E17" s="222"/>
      <c r="F17" s="63" t="s">
        <v>29</v>
      </c>
      <c r="G17" s="84">
        <f t="shared" si="0"/>
        <v>0</v>
      </c>
      <c r="H17" s="36"/>
      <c r="I17" s="85">
        <f t="shared" si="1"/>
        <v>0</v>
      </c>
      <c r="J17" s="43">
        <v>1</v>
      </c>
      <c r="K17" s="85">
        <f t="shared" si="2"/>
        <v>0</v>
      </c>
      <c r="L17" s="43"/>
      <c r="M17" s="50"/>
      <c r="N17" s="43"/>
      <c r="O17" s="16"/>
    </row>
    <row r="18" spans="1:15" s="6" customFormat="1" x14ac:dyDescent="0.25">
      <c r="A18" s="20">
        <v>6</v>
      </c>
      <c r="B18" s="31" t="s">
        <v>54</v>
      </c>
      <c r="C18" s="26"/>
      <c r="D18" s="36">
        <v>1</v>
      </c>
      <c r="E18" s="222">
        <v>39208</v>
      </c>
      <c r="F18" s="63" t="s">
        <v>31</v>
      </c>
      <c r="G18" s="84">
        <f t="shared" si="0"/>
        <v>39208</v>
      </c>
      <c r="H18" s="36"/>
      <c r="I18" s="85">
        <f t="shared" si="1"/>
        <v>0</v>
      </c>
      <c r="J18" s="43">
        <v>1</v>
      </c>
      <c r="K18" s="272">
        <f t="shared" si="2"/>
        <v>39208</v>
      </c>
      <c r="L18" s="39"/>
      <c r="M18" s="50"/>
      <c r="N18" s="43"/>
      <c r="O18" s="16"/>
    </row>
    <row r="19" spans="1:15" s="6" customFormat="1" x14ac:dyDescent="0.25">
      <c r="A19" s="20"/>
      <c r="B19" s="101"/>
      <c r="C19" s="27"/>
      <c r="D19" s="36"/>
      <c r="E19" s="76"/>
      <c r="F19" s="63"/>
      <c r="G19" s="84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101"/>
      <c r="C20" s="27"/>
      <c r="D20" s="36"/>
      <c r="E20" s="76"/>
      <c r="F20" s="63"/>
      <c r="G20" s="84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6"/>
      <c r="E21" s="76"/>
      <c r="F21" s="63"/>
      <c r="G21" s="78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6"/>
      <c r="E22" s="76"/>
      <c r="F22" s="63"/>
      <c r="G22" s="78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45"/>
      <c r="F23" s="63"/>
      <c r="G23" s="78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46"/>
      <c r="H24" s="39"/>
      <c r="I24" s="49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50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172"/>
      <c r="B30" s="162"/>
      <c r="C30" s="163"/>
      <c r="D30" s="164"/>
      <c r="E30" s="165"/>
      <c r="F30" s="166"/>
      <c r="G30" s="167"/>
      <c r="H30" s="168"/>
      <c r="I30" s="169"/>
      <c r="J30" s="170"/>
      <c r="K30" s="171"/>
      <c r="L30" s="168"/>
      <c r="M30" s="169"/>
      <c r="N30" s="170"/>
      <c r="O30" s="54"/>
    </row>
    <row r="31" spans="1:15" s="6" customFormat="1" x14ac:dyDescent="0.25">
      <c r="A31" s="161"/>
      <c r="B31" s="162"/>
      <c r="C31" s="163"/>
      <c r="D31" s="164"/>
      <c r="E31" s="165"/>
      <c r="F31" s="166"/>
      <c r="G31" s="167"/>
      <c r="H31" s="168"/>
      <c r="I31" s="169"/>
      <c r="J31" s="170"/>
      <c r="K31" s="171"/>
      <c r="L31" s="168"/>
      <c r="M31" s="169"/>
      <c r="N31" s="170"/>
      <c r="O31" s="54"/>
    </row>
    <row r="32" spans="1:15" s="6" customFormat="1" x14ac:dyDescent="0.25">
      <c r="A32" s="161"/>
      <c r="B32" s="162"/>
      <c r="C32" s="163"/>
      <c r="D32" s="164"/>
      <c r="E32" s="165"/>
      <c r="F32" s="166"/>
      <c r="G32" s="167"/>
      <c r="H32" s="168"/>
      <c r="I32" s="169"/>
      <c r="J32" s="170"/>
      <c r="K32" s="171"/>
      <c r="L32" s="168"/>
      <c r="M32" s="169"/>
      <c r="N32" s="170"/>
      <c r="O32" s="54"/>
    </row>
    <row r="33" spans="1:15" s="6" customFormat="1" x14ac:dyDescent="0.25">
      <c r="A33" s="161"/>
      <c r="B33" s="162"/>
      <c r="C33" s="163"/>
      <c r="D33" s="164"/>
      <c r="E33" s="165"/>
      <c r="F33" s="166"/>
      <c r="G33" s="463"/>
      <c r="H33" s="168"/>
      <c r="I33" s="169"/>
      <c r="J33" s="170"/>
      <c r="K33" s="171"/>
      <c r="L33" s="168"/>
      <c r="M33" s="169"/>
      <c r="N33" s="170"/>
      <c r="O33" s="54"/>
    </row>
    <row r="34" spans="1:15" s="6" customFormat="1" ht="13.5" thickBot="1" x14ac:dyDescent="0.3">
      <c r="A34" s="22"/>
      <c r="B34" s="32" t="s">
        <v>79</v>
      </c>
      <c r="C34" s="28"/>
      <c r="D34" s="38"/>
      <c r="E34" s="47"/>
      <c r="F34" s="64"/>
      <c r="G34" s="79">
        <f>SUM(G13:G33)</f>
        <v>151208</v>
      </c>
      <c r="H34" s="40"/>
      <c r="I34" s="79">
        <f>SUM(I13:I29)</f>
        <v>0</v>
      </c>
      <c r="J34" s="55"/>
      <c r="K34" s="79">
        <f>SUM(K13:K29)</f>
        <v>151208</v>
      </c>
      <c r="L34" s="40"/>
      <c r="M34" s="79">
        <f>SUM(M13:M29)</f>
        <v>0</v>
      </c>
      <c r="N34" s="55"/>
      <c r="O34" s="79">
        <f>SUM(O13:O29)</f>
        <v>0</v>
      </c>
    </row>
    <row r="35" spans="1:15" s="6" customFormat="1" ht="13.5" thickTop="1" x14ac:dyDescent="0.25">
      <c r="A35" s="7" t="s">
        <v>5</v>
      </c>
      <c r="B35" s="8"/>
      <c r="C35" s="260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436</v>
      </c>
      <c r="B39" s="496"/>
      <c r="C39" s="262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263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0"/>
  <sheetViews>
    <sheetView showWhiteSpace="0" view="pageLayout" zoomScale="85" zoomScaleNormal="100" zoomScalePageLayoutView="85" workbookViewId="0">
      <selection activeCell="F25" sqref="F25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14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55"/>
      <c r="D3" s="155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52"/>
      <c r="H5" s="152"/>
      <c r="I5" s="152"/>
    </row>
    <row r="6" spans="1:15" s="5" customFormat="1" x14ac:dyDescent="0.25">
      <c r="A6" s="5" t="s">
        <v>16</v>
      </c>
      <c r="C6" s="508" t="s">
        <v>187</v>
      </c>
      <c r="D6" s="508"/>
      <c r="E6" s="508"/>
      <c r="F6" s="61"/>
      <c r="G6" s="152"/>
      <c r="H6" s="152"/>
      <c r="I6" s="152"/>
    </row>
    <row r="7" spans="1:15" s="5" customFormat="1" x14ac:dyDescent="0.25">
      <c r="A7" s="5" t="s">
        <v>17</v>
      </c>
      <c r="C7" s="509"/>
      <c r="D7" s="509"/>
      <c r="E7" s="509"/>
      <c r="F7" s="61"/>
      <c r="G7" s="152"/>
      <c r="H7" s="152"/>
      <c r="I7" s="152"/>
    </row>
    <row r="8" spans="1:15" s="5" customFormat="1" ht="13.5" thickBot="1" x14ac:dyDescent="0.3">
      <c r="C8" s="152"/>
      <c r="D8" s="152"/>
      <c r="E8" s="152"/>
      <c r="F8" s="61"/>
      <c r="G8" s="152"/>
      <c r="H8" s="152"/>
      <c r="I8" s="152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53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43</v>
      </c>
      <c r="C13" s="26"/>
      <c r="D13" s="36">
        <v>50</v>
      </c>
      <c r="E13" s="43">
        <v>262.60000000000002</v>
      </c>
      <c r="F13" s="63" t="s">
        <v>29</v>
      </c>
      <c r="G13" s="84">
        <f>E13*D13</f>
        <v>13130.000000000002</v>
      </c>
      <c r="H13" s="36"/>
      <c r="I13" s="85"/>
      <c r="J13" s="43">
        <v>50</v>
      </c>
      <c r="K13" s="46">
        <f>J13*E13</f>
        <v>13130.000000000002</v>
      </c>
      <c r="L13" s="39"/>
      <c r="M13" s="50"/>
      <c r="N13" s="59"/>
      <c r="O13" s="16"/>
    </row>
    <row r="14" spans="1:15" s="6" customFormat="1" x14ac:dyDescent="0.25">
      <c r="A14" s="20">
        <v>2</v>
      </c>
      <c r="B14" s="31" t="s">
        <v>189</v>
      </c>
      <c r="C14" s="27"/>
      <c r="D14" s="36">
        <v>10</v>
      </c>
      <c r="E14" s="76">
        <v>1326</v>
      </c>
      <c r="F14" s="63" t="s">
        <v>29</v>
      </c>
      <c r="G14" s="84">
        <f>E14*D14</f>
        <v>13260</v>
      </c>
      <c r="H14" s="36"/>
      <c r="I14" s="85"/>
      <c r="J14" s="43">
        <v>10</v>
      </c>
      <c r="K14" s="46">
        <f>J14*E14</f>
        <v>13260</v>
      </c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190</v>
      </c>
      <c r="C15" s="27"/>
      <c r="D15" s="36">
        <v>2</v>
      </c>
      <c r="E15" s="76">
        <v>5000</v>
      </c>
      <c r="F15" s="63" t="s">
        <v>29</v>
      </c>
      <c r="G15" s="84">
        <f>E15*D15</f>
        <v>10000</v>
      </c>
      <c r="H15" s="36"/>
      <c r="I15" s="85"/>
      <c r="J15" s="43">
        <v>2</v>
      </c>
      <c r="K15" s="46">
        <f>J15*E15</f>
        <v>10000</v>
      </c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129</v>
      </c>
      <c r="C16" s="27"/>
      <c r="D16" s="36">
        <v>4</v>
      </c>
      <c r="E16" s="76">
        <v>4000</v>
      </c>
      <c r="F16" s="63" t="s">
        <v>29</v>
      </c>
      <c r="G16" s="84">
        <f>E16*D16</f>
        <v>16000</v>
      </c>
      <c r="H16" s="36"/>
      <c r="I16" s="85"/>
      <c r="J16" s="43">
        <v>4</v>
      </c>
      <c r="K16" s="46">
        <f>J16*E16</f>
        <v>16000</v>
      </c>
      <c r="L16" s="39"/>
      <c r="M16" s="50"/>
      <c r="N16" s="43"/>
      <c r="O16" s="16"/>
    </row>
    <row r="17" spans="1:15" s="6" customFormat="1" x14ac:dyDescent="0.25">
      <c r="A17" s="20"/>
      <c r="B17" s="31"/>
      <c r="C17" s="27"/>
      <c r="D17" s="36"/>
      <c r="E17" s="76"/>
      <c r="F17" s="63"/>
      <c r="G17" s="78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1"/>
      <c r="C18" s="26"/>
      <c r="D18" s="36"/>
      <c r="E18" s="77"/>
      <c r="F18" s="63"/>
      <c r="G18" s="78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6"/>
      <c r="E19" s="76"/>
      <c r="F19" s="63"/>
      <c r="G19" s="78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6"/>
      <c r="E20" s="76"/>
      <c r="F20" s="63"/>
      <c r="G20" s="78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6"/>
      <c r="E21" s="76"/>
      <c r="F21" s="63"/>
      <c r="G21" s="78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6"/>
      <c r="E22" s="76"/>
      <c r="F22" s="63"/>
      <c r="G22" s="78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45"/>
      <c r="F23" s="63"/>
      <c r="G23" s="78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45"/>
      <c r="F24" s="63"/>
      <c r="G24" s="78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49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79">
        <f>SUM(G13:G33)</f>
        <v>52390</v>
      </c>
      <c r="H34" s="40"/>
      <c r="I34" s="79">
        <f>SUM(I13:I33)</f>
        <v>0</v>
      </c>
      <c r="J34" s="55"/>
      <c r="K34" s="79">
        <f>SUM(K13:K33)</f>
        <v>52390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152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188</v>
      </c>
      <c r="B39" s="496"/>
      <c r="C39" s="155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54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0"/>
  <sheetViews>
    <sheetView showWhiteSpace="0" view="pageLayout" zoomScale="70" zoomScaleNormal="100" zoomScalePageLayoutView="70" workbookViewId="0">
      <selection activeCell="D35" sqref="D35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14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4"/>
      <c r="D3" s="14"/>
      <c r="E3" s="173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3"/>
      <c r="H5" s="13"/>
      <c r="I5" s="13"/>
    </row>
    <row r="6" spans="1:15" s="5" customFormat="1" x14ac:dyDescent="0.25">
      <c r="A6" s="5" t="s">
        <v>16</v>
      </c>
      <c r="C6" s="508" t="s">
        <v>42</v>
      </c>
      <c r="D6" s="508"/>
      <c r="E6" s="508"/>
      <c r="F6" s="61"/>
      <c r="G6" s="13"/>
      <c r="H6" s="13"/>
      <c r="I6" s="13"/>
    </row>
    <row r="7" spans="1:15" s="5" customFormat="1" x14ac:dyDescent="0.25">
      <c r="A7" s="5" t="s">
        <v>17</v>
      </c>
      <c r="C7" s="509"/>
      <c r="D7" s="509"/>
      <c r="E7" s="509"/>
      <c r="F7" s="61"/>
      <c r="G7" s="13"/>
      <c r="H7" s="13"/>
      <c r="I7" s="13"/>
    </row>
    <row r="8" spans="1:15" s="5" customFormat="1" ht="13.5" thickBot="1" x14ac:dyDescent="0.3">
      <c r="C8" s="13"/>
      <c r="D8" s="13"/>
      <c r="E8" s="175"/>
      <c r="F8" s="61"/>
      <c r="G8" s="13"/>
      <c r="H8" s="13"/>
      <c r="I8" s="13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24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0" t="s">
        <v>43</v>
      </c>
      <c r="C13" s="26"/>
      <c r="D13" s="36">
        <v>50</v>
      </c>
      <c r="E13" s="77">
        <v>262.60000000000002</v>
      </c>
      <c r="F13" s="63" t="s">
        <v>29</v>
      </c>
      <c r="G13" s="84">
        <f>E13*D13</f>
        <v>13130.000000000002</v>
      </c>
      <c r="H13" s="26">
        <v>50</v>
      </c>
      <c r="I13" s="85">
        <f>H13*E13</f>
        <v>13130.000000000002</v>
      </c>
      <c r="J13" s="43"/>
      <c r="K13" s="46"/>
      <c r="L13" s="39"/>
      <c r="M13" s="50"/>
      <c r="N13" s="59"/>
      <c r="O13" s="16"/>
    </row>
    <row r="14" spans="1:15" s="6" customFormat="1" x14ac:dyDescent="0.25">
      <c r="A14" s="20">
        <v>2</v>
      </c>
      <c r="B14" s="31" t="s">
        <v>44</v>
      </c>
      <c r="C14" s="27"/>
      <c r="D14" s="37">
        <v>1</v>
      </c>
      <c r="E14" s="76"/>
      <c r="F14" s="63" t="s">
        <v>29</v>
      </c>
      <c r="G14" s="84">
        <f t="shared" ref="G14:G23" si="0">E14*D14</f>
        <v>0</v>
      </c>
      <c r="H14" s="26">
        <v>1</v>
      </c>
      <c r="I14" s="85">
        <f t="shared" ref="I14:I23" si="1">H14*E14</f>
        <v>0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45</v>
      </c>
      <c r="C15" s="27"/>
      <c r="D15" s="37">
        <v>1</v>
      </c>
      <c r="E15" s="76">
        <v>10000</v>
      </c>
      <c r="F15" s="63" t="s">
        <v>29</v>
      </c>
      <c r="G15" s="84">
        <f t="shared" si="0"/>
        <v>10000</v>
      </c>
      <c r="H15" s="26">
        <v>1</v>
      </c>
      <c r="I15" s="85">
        <f t="shared" si="1"/>
        <v>10000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46</v>
      </c>
      <c r="C16" s="27"/>
      <c r="D16" s="37">
        <v>1</v>
      </c>
      <c r="E16" s="76">
        <v>5000</v>
      </c>
      <c r="F16" s="63" t="s">
        <v>29</v>
      </c>
      <c r="G16" s="84">
        <f t="shared" si="0"/>
        <v>5000</v>
      </c>
      <c r="H16" s="26">
        <v>1</v>
      </c>
      <c r="I16" s="85">
        <f t="shared" si="1"/>
        <v>5000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>
        <v>5</v>
      </c>
      <c r="B17" s="31" t="s">
        <v>47</v>
      </c>
      <c r="C17" s="27"/>
      <c r="D17" s="37">
        <v>1</v>
      </c>
      <c r="E17" s="76"/>
      <c r="F17" s="63" t="s">
        <v>29</v>
      </c>
      <c r="G17" s="84">
        <f t="shared" si="0"/>
        <v>0</v>
      </c>
      <c r="H17" s="26">
        <v>1</v>
      </c>
      <c r="I17" s="85">
        <f t="shared" si="1"/>
        <v>0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>
        <v>6</v>
      </c>
      <c r="B18" s="30" t="s">
        <v>48</v>
      </c>
      <c r="C18" s="26"/>
      <c r="D18" s="36">
        <v>1</v>
      </c>
      <c r="E18" s="77">
        <v>30000</v>
      </c>
      <c r="F18" s="63" t="s">
        <v>29</v>
      </c>
      <c r="G18" s="84">
        <f t="shared" si="0"/>
        <v>30000</v>
      </c>
      <c r="H18" s="26">
        <v>1</v>
      </c>
      <c r="I18" s="85">
        <f t="shared" si="1"/>
        <v>30000</v>
      </c>
      <c r="J18" s="43"/>
      <c r="K18" s="54"/>
      <c r="L18" s="39"/>
      <c r="M18" s="50"/>
      <c r="N18" s="43"/>
      <c r="O18" s="16"/>
    </row>
    <row r="19" spans="1:15" s="6" customFormat="1" x14ac:dyDescent="0.25">
      <c r="A19" s="20">
        <v>7</v>
      </c>
      <c r="B19" s="31" t="s">
        <v>49</v>
      </c>
      <c r="C19" s="27"/>
      <c r="D19" s="37">
        <v>1</v>
      </c>
      <c r="E19" s="76">
        <v>45754</v>
      </c>
      <c r="F19" s="63" t="s">
        <v>29</v>
      </c>
      <c r="G19" s="84">
        <f t="shared" si="0"/>
        <v>45754</v>
      </c>
      <c r="H19" s="26">
        <v>1</v>
      </c>
      <c r="I19" s="85">
        <f t="shared" si="1"/>
        <v>45754</v>
      </c>
      <c r="J19" s="43"/>
      <c r="K19" s="54"/>
      <c r="L19" s="39"/>
      <c r="M19" s="50"/>
      <c r="N19" s="43"/>
      <c r="O19" s="16"/>
    </row>
    <row r="20" spans="1:15" s="6" customFormat="1" x14ac:dyDescent="0.25">
      <c r="A20" s="20">
        <v>8</v>
      </c>
      <c r="B20" s="31" t="s">
        <v>50</v>
      </c>
      <c r="C20" s="27"/>
      <c r="D20" s="37">
        <v>2</v>
      </c>
      <c r="E20" s="76">
        <v>974.48</v>
      </c>
      <c r="F20" s="63" t="s">
        <v>29</v>
      </c>
      <c r="G20" s="84">
        <f t="shared" si="0"/>
        <v>1948.96</v>
      </c>
      <c r="H20" s="26">
        <v>2</v>
      </c>
      <c r="I20" s="85">
        <f t="shared" si="1"/>
        <v>1948.96</v>
      </c>
      <c r="J20" s="43"/>
      <c r="K20" s="54"/>
      <c r="L20" s="39"/>
      <c r="M20" s="50"/>
      <c r="N20" s="43"/>
      <c r="O20" s="16"/>
    </row>
    <row r="21" spans="1:15" s="6" customFormat="1" x14ac:dyDescent="0.25">
      <c r="A21" s="20">
        <v>9</v>
      </c>
      <c r="B21" s="31" t="s">
        <v>46</v>
      </c>
      <c r="C21" s="27"/>
      <c r="D21" s="37">
        <v>2</v>
      </c>
      <c r="E21" s="76">
        <v>5000</v>
      </c>
      <c r="F21" s="63" t="s">
        <v>29</v>
      </c>
      <c r="G21" s="84">
        <f t="shared" si="0"/>
        <v>10000</v>
      </c>
      <c r="H21" s="26">
        <v>2</v>
      </c>
      <c r="I21" s="85">
        <f t="shared" si="1"/>
        <v>10000</v>
      </c>
      <c r="J21" s="43"/>
      <c r="K21" s="54"/>
      <c r="L21" s="39"/>
      <c r="M21" s="50"/>
      <c r="N21" s="43"/>
      <c r="O21" s="16"/>
    </row>
    <row r="22" spans="1:15" s="6" customFormat="1" x14ac:dyDescent="0.25">
      <c r="A22" s="20">
        <v>10</v>
      </c>
      <c r="B22" s="31" t="s">
        <v>51</v>
      </c>
      <c r="C22" s="27"/>
      <c r="D22" s="37">
        <v>1</v>
      </c>
      <c r="E22" s="76">
        <v>10000</v>
      </c>
      <c r="F22" s="63" t="s">
        <v>29</v>
      </c>
      <c r="G22" s="84">
        <f t="shared" si="0"/>
        <v>10000</v>
      </c>
      <c r="H22" s="26">
        <v>1</v>
      </c>
      <c r="I22" s="85">
        <f t="shared" si="1"/>
        <v>10000</v>
      </c>
      <c r="J22" s="43"/>
      <c r="K22" s="54"/>
      <c r="L22" s="39"/>
      <c r="M22" s="50"/>
      <c r="N22" s="43"/>
      <c r="O22" s="16"/>
    </row>
    <row r="23" spans="1:15" s="6" customFormat="1" x14ac:dyDescent="0.25">
      <c r="A23" s="20">
        <v>11</v>
      </c>
      <c r="B23" s="31" t="s">
        <v>52</v>
      </c>
      <c r="C23" s="27"/>
      <c r="D23" s="37">
        <v>1</v>
      </c>
      <c r="E23" s="76"/>
      <c r="F23" s="63" t="s">
        <v>29</v>
      </c>
      <c r="G23" s="84">
        <f t="shared" si="0"/>
        <v>0</v>
      </c>
      <c r="H23" s="26">
        <v>1</v>
      </c>
      <c r="I23" s="85">
        <f t="shared" si="1"/>
        <v>0</v>
      </c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76"/>
      <c r="F24" s="63"/>
      <c r="G24" s="46"/>
      <c r="H24" s="26"/>
      <c r="I24" s="50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76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76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76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76"/>
      <c r="F28" s="63"/>
      <c r="G28" s="46"/>
      <c r="H28" s="39"/>
      <c r="I28" s="49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76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76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76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76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76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180"/>
      <c r="F34" s="64"/>
      <c r="G34" s="227">
        <f>SUM(G13:G33)</f>
        <v>125832.96000000001</v>
      </c>
      <c r="H34" s="40"/>
      <c r="I34" s="227">
        <f>SUM(I13:I33)</f>
        <v>125832.96000000001</v>
      </c>
      <c r="J34" s="55"/>
      <c r="K34" s="79">
        <f>SUM(K13:K33)</f>
        <v>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13"/>
      <c r="D35" s="8" t="s">
        <v>6</v>
      </c>
      <c r="E35" s="181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82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182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/>
      <c r="B39" s="496"/>
      <c r="C39" s="14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5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4"/>
  <sheetViews>
    <sheetView showWhiteSpace="0" view="pageLayout" zoomScale="85" zoomScaleNormal="100" zoomScalePageLayoutView="85" workbookViewId="0">
      <selection activeCell="K26" sqref="K2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14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55"/>
      <c r="D3" s="155"/>
      <c r="E3" s="173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52"/>
      <c r="H5" s="152"/>
      <c r="I5" s="152"/>
    </row>
    <row r="6" spans="1:15" s="5" customFormat="1" x14ac:dyDescent="0.25">
      <c r="A6" s="5" t="s">
        <v>16</v>
      </c>
      <c r="C6" s="508" t="s">
        <v>200</v>
      </c>
      <c r="D6" s="508"/>
      <c r="E6" s="508"/>
      <c r="F6" s="61"/>
      <c r="G6" s="152"/>
      <c r="H6" s="152"/>
      <c r="I6" s="152"/>
    </row>
    <row r="7" spans="1:15" s="5" customFormat="1" x14ac:dyDescent="0.25">
      <c r="A7" s="5" t="s">
        <v>17</v>
      </c>
      <c r="C7" s="509"/>
      <c r="D7" s="509"/>
      <c r="E7" s="509"/>
      <c r="F7" s="61"/>
      <c r="G7" s="152"/>
      <c r="H7" s="152"/>
      <c r="I7" s="152"/>
    </row>
    <row r="8" spans="1:15" s="5" customFormat="1" ht="13.5" thickBot="1" x14ac:dyDescent="0.3">
      <c r="C8" s="152"/>
      <c r="D8" s="152"/>
      <c r="E8" s="175"/>
      <c r="F8" s="61"/>
      <c r="G8" s="152"/>
      <c r="H8" s="152"/>
      <c r="I8" s="152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53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202</v>
      </c>
      <c r="C13" s="26"/>
      <c r="D13" s="36">
        <v>1</v>
      </c>
      <c r="E13" s="77">
        <v>18616</v>
      </c>
      <c r="F13" s="63" t="s">
        <v>31</v>
      </c>
      <c r="G13" s="84">
        <f>E13*D13</f>
        <v>18616</v>
      </c>
      <c r="H13" s="36">
        <v>1</v>
      </c>
      <c r="I13" s="85">
        <f>H13*E13</f>
        <v>18616</v>
      </c>
      <c r="J13" s="43"/>
      <c r="K13" s="46"/>
      <c r="L13" s="39"/>
      <c r="M13" s="50"/>
      <c r="N13" s="59"/>
      <c r="O13" s="16"/>
    </row>
    <row r="14" spans="1:15" s="6" customFormat="1" ht="25.5" x14ac:dyDescent="0.25">
      <c r="A14" s="20">
        <v>2</v>
      </c>
      <c r="B14" s="86" t="s">
        <v>203</v>
      </c>
      <c r="C14" s="27"/>
      <c r="D14" s="36">
        <v>1</v>
      </c>
      <c r="E14" s="76">
        <f>45754+10000</f>
        <v>55754</v>
      </c>
      <c r="F14" s="63" t="s">
        <v>31</v>
      </c>
      <c r="G14" s="84">
        <f>E14*D14</f>
        <v>55754</v>
      </c>
      <c r="H14" s="36">
        <v>1</v>
      </c>
      <c r="I14" s="85">
        <f>H14*E14</f>
        <v>55754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64</v>
      </c>
      <c r="C15" s="27"/>
      <c r="D15" s="36">
        <v>1</v>
      </c>
      <c r="E15" s="76">
        <v>30000</v>
      </c>
      <c r="F15" s="63" t="s">
        <v>31</v>
      </c>
      <c r="G15" s="84">
        <f>E15*D15</f>
        <v>30000</v>
      </c>
      <c r="H15" s="36">
        <v>1</v>
      </c>
      <c r="I15" s="85">
        <f>H15*E15</f>
        <v>30000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67</v>
      </c>
      <c r="C16" s="27"/>
      <c r="D16" s="36">
        <v>50</v>
      </c>
      <c r="E16" s="76">
        <v>262.60000000000002</v>
      </c>
      <c r="F16" s="63" t="s">
        <v>29</v>
      </c>
      <c r="G16" s="84">
        <f>E16*D16</f>
        <v>13130.000000000002</v>
      </c>
      <c r="H16" s="36">
        <v>50</v>
      </c>
      <c r="I16" s="85">
        <f>H16*E16</f>
        <v>13130.000000000002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31"/>
      <c r="C17" s="27"/>
      <c r="D17" s="36"/>
      <c r="E17" s="76"/>
      <c r="F17" s="63"/>
      <c r="G17" s="78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87" t="s">
        <v>207</v>
      </c>
      <c r="C18" s="26"/>
      <c r="D18" s="36"/>
      <c r="E18" s="77"/>
      <c r="F18" s="63"/>
      <c r="G18" s="78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87" t="s">
        <v>208</v>
      </c>
      <c r="C19" s="27"/>
      <c r="D19" s="36"/>
      <c r="E19" s="76"/>
      <c r="F19" s="63"/>
      <c r="G19" s="78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160" t="s">
        <v>209</v>
      </c>
      <c r="C20" s="27"/>
      <c r="D20" s="36"/>
      <c r="E20" s="76"/>
      <c r="F20" s="63"/>
      <c r="G20" s="78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>
        <v>5</v>
      </c>
      <c r="B21" s="31" t="s">
        <v>204</v>
      </c>
      <c r="C21" s="27"/>
      <c r="D21" s="36">
        <v>1</v>
      </c>
      <c r="E21" s="76"/>
      <c r="F21" s="63"/>
      <c r="G21" s="78">
        <f>E21*D21</f>
        <v>0</v>
      </c>
      <c r="H21" s="36">
        <f>D21</f>
        <v>1</v>
      </c>
      <c r="I21" s="85">
        <f>H21*E21</f>
        <v>0</v>
      </c>
      <c r="J21" s="43"/>
      <c r="K21" s="54"/>
      <c r="L21" s="39"/>
      <c r="M21" s="50"/>
      <c r="N21" s="43"/>
      <c r="O21" s="16"/>
    </row>
    <row r="22" spans="1:15" s="6" customFormat="1" x14ac:dyDescent="0.25">
      <c r="A22" s="20">
        <v>6</v>
      </c>
      <c r="B22" s="31" t="s">
        <v>205</v>
      </c>
      <c r="C22" s="27"/>
      <c r="D22" s="36">
        <v>1</v>
      </c>
      <c r="E22" s="76">
        <v>5000</v>
      </c>
      <c r="F22" s="63"/>
      <c r="G22" s="78">
        <f t="shared" ref="G22:G34" si="0">E22*D22</f>
        <v>5000</v>
      </c>
      <c r="H22" s="36">
        <f t="shared" ref="H22:H34" si="1">D22</f>
        <v>1</v>
      </c>
      <c r="I22" s="85">
        <f t="shared" ref="I22:I34" si="2">H22*E22</f>
        <v>5000</v>
      </c>
      <c r="J22" s="43"/>
      <c r="K22" s="54"/>
      <c r="L22" s="39"/>
      <c r="M22" s="50"/>
      <c r="N22" s="43"/>
      <c r="O22" s="16"/>
    </row>
    <row r="23" spans="1:15" s="6" customFormat="1" x14ac:dyDescent="0.25">
      <c r="A23" s="20">
        <v>7</v>
      </c>
      <c r="B23" s="31" t="s">
        <v>206</v>
      </c>
      <c r="C23" s="27"/>
      <c r="D23" s="36">
        <v>1</v>
      </c>
      <c r="E23" s="76">
        <v>12000</v>
      </c>
      <c r="F23" s="63"/>
      <c r="G23" s="78">
        <f t="shared" si="0"/>
        <v>12000</v>
      </c>
      <c r="H23" s="36">
        <f t="shared" si="1"/>
        <v>1</v>
      </c>
      <c r="I23" s="85">
        <f t="shared" si="2"/>
        <v>12000</v>
      </c>
      <c r="J23" s="43"/>
      <c r="K23" s="54"/>
      <c r="L23" s="39"/>
      <c r="M23" s="50"/>
      <c r="N23" s="43"/>
      <c r="O23" s="16"/>
    </row>
    <row r="24" spans="1:15" s="6" customFormat="1" x14ac:dyDescent="0.25">
      <c r="A24" s="20">
        <v>8</v>
      </c>
      <c r="B24" s="31" t="s">
        <v>210</v>
      </c>
      <c r="C24" s="27"/>
      <c r="D24" s="36">
        <v>1</v>
      </c>
      <c r="E24" s="76">
        <v>45754</v>
      </c>
      <c r="F24" s="63"/>
      <c r="G24" s="78">
        <f t="shared" si="0"/>
        <v>45754</v>
      </c>
      <c r="H24" s="36">
        <f t="shared" si="1"/>
        <v>1</v>
      </c>
      <c r="I24" s="85">
        <f t="shared" si="2"/>
        <v>45754</v>
      </c>
      <c r="J24" s="43"/>
      <c r="K24" s="54"/>
      <c r="L24" s="39"/>
      <c r="M24" s="50"/>
      <c r="N24" s="43"/>
      <c r="O24" s="16"/>
    </row>
    <row r="25" spans="1:15" s="6" customFormat="1" x14ac:dyDescent="0.25">
      <c r="A25" s="20">
        <v>9</v>
      </c>
      <c r="B25" s="31" t="s">
        <v>211</v>
      </c>
      <c r="C25" s="27"/>
      <c r="D25" s="37">
        <v>2</v>
      </c>
      <c r="E25" s="76"/>
      <c r="F25" s="63"/>
      <c r="G25" s="78">
        <f t="shared" si="0"/>
        <v>0</v>
      </c>
      <c r="H25" s="36">
        <f t="shared" si="1"/>
        <v>2</v>
      </c>
      <c r="I25" s="85">
        <f t="shared" si="2"/>
        <v>0</v>
      </c>
      <c r="J25" s="43"/>
      <c r="K25" s="54"/>
      <c r="L25" s="39"/>
      <c r="M25" s="50"/>
      <c r="N25" s="43"/>
      <c r="O25" s="16"/>
    </row>
    <row r="26" spans="1:15" s="6" customFormat="1" x14ac:dyDescent="0.25">
      <c r="A26" s="20">
        <v>10</v>
      </c>
      <c r="B26" s="31" t="s">
        <v>212</v>
      </c>
      <c r="C26" s="27"/>
      <c r="D26" s="37">
        <v>50</v>
      </c>
      <c r="E26" s="76">
        <v>1000</v>
      </c>
      <c r="F26" s="63"/>
      <c r="G26" s="78">
        <f t="shared" si="0"/>
        <v>50000</v>
      </c>
      <c r="H26" s="36">
        <f t="shared" si="1"/>
        <v>50</v>
      </c>
      <c r="I26" s="85">
        <f t="shared" si="2"/>
        <v>50000</v>
      </c>
      <c r="J26" s="43"/>
      <c r="K26" s="54"/>
      <c r="L26" s="39"/>
      <c r="M26" s="50"/>
      <c r="N26" s="43"/>
      <c r="O26" s="16"/>
    </row>
    <row r="27" spans="1:15" s="6" customFormat="1" x14ac:dyDescent="0.25">
      <c r="A27" s="20">
        <v>11</v>
      </c>
      <c r="B27" s="31" t="s">
        <v>213</v>
      </c>
      <c r="C27" s="27"/>
      <c r="D27" s="37">
        <v>2</v>
      </c>
      <c r="E27" s="76">
        <v>5000</v>
      </c>
      <c r="F27" s="63"/>
      <c r="G27" s="78">
        <f t="shared" si="0"/>
        <v>10000</v>
      </c>
      <c r="H27" s="36">
        <f t="shared" si="1"/>
        <v>2</v>
      </c>
      <c r="I27" s="85">
        <f t="shared" si="2"/>
        <v>10000</v>
      </c>
      <c r="J27" s="43"/>
      <c r="K27" s="54"/>
      <c r="L27" s="39"/>
      <c r="M27" s="50"/>
      <c r="N27" s="43"/>
      <c r="O27" s="16"/>
    </row>
    <row r="28" spans="1:15" s="6" customFormat="1" x14ac:dyDescent="0.25">
      <c r="A28" s="20">
        <v>12</v>
      </c>
      <c r="B28" s="31" t="s">
        <v>44</v>
      </c>
      <c r="C28" s="27"/>
      <c r="D28" s="37">
        <v>1</v>
      </c>
      <c r="E28" s="76"/>
      <c r="F28" s="63"/>
      <c r="G28" s="78">
        <f t="shared" si="0"/>
        <v>0</v>
      </c>
      <c r="H28" s="36">
        <f t="shared" si="1"/>
        <v>1</v>
      </c>
      <c r="I28" s="85">
        <f t="shared" si="2"/>
        <v>0</v>
      </c>
      <c r="J28" s="43"/>
      <c r="K28" s="54"/>
      <c r="L28" s="39"/>
      <c r="M28" s="50"/>
      <c r="N28" s="43"/>
      <c r="O28" s="16"/>
    </row>
    <row r="29" spans="1:15" s="6" customFormat="1" x14ac:dyDescent="0.25">
      <c r="A29" s="20">
        <v>13</v>
      </c>
      <c r="B29" s="31" t="s">
        <v>202</v>
      </c>
      <c r="C29" s="27"/>
      <c r="D29" s="37">
        <v>1</v>
      </c>
      <c r="E29" s="76">
        <v>18616.009999999998</v>
      </c>
      <c r="F29" s="63"/>
      <c r="G29" s="78">
        <f t="shared" si="0"/>
        <v>18616.009999999998</v>
      </c>
      <c r="H29" s="36">
        <f t="shared" si="1"/>
        <v>1</v>
      </c>
      <c r="I29" s="85">
        <f t="shared" si="2"/>
        <v>18616.009999999998</v>
      </c>
      <c r="J29" s="43"/>
      <c r="K29" s="54"/>
      <c r="L29" s="39"/>
      <c r="M29" s="50"/>
      <c r="N29" s="43"/>
      <c r="O29" s="16"/>
    </row>
    <row r="30" spans="1:15" s="6" customFormat="1" x14ac:dyDescent="0.25">
      <c r="A30" s="20">
        <v>14</v>
      </c>
      <c r="B30" s="31" t="s">
        <v>63</v>
      </c>
      <c r="C30" s="27"/>
      <c r="D30" s="37">
        <v>3</v>
      </c>
      <c r="E30" s="76">
        <v>5000</v>
      </c>
      <c r="F30" s="63"/>
      <c r="G30" s="78">
        <f t="shared" si="0"/>
        <v>15000</v>
      </c>
      <c r="H30" s="36">
        <f t="shared" si="1"/>
        <v>3</v>
      </c>
      <c r="I30" s="85">
        <f t="shared" si="2"/>
        <v>15000</v>
      </c>
      <c r="J30" s="43"/>
      <c r="K30" s="54"/>
      <c r="L30" s="39"/>
      <c r="M30" s="50"/>
      <c r="N30" s="43"/>
      <c r="O30" s="16"/>
    </row>
    <row r="31" spans="1:15" s="6" customFormat="1" x14ac:dyDescent="0.25">
      <c r="A31" s="20">
        <v>15</v>
      </c>
      <c r="B31" s="31" t="s">
        <v>62</v>
      </c>
      <c r="C31" s="27"/>
      <c r="D31" s="37">
        <v>3</v>
      </c>
      <c r="E31" s="76">
        <v>4000</v>
      </c>
      <c r="F31" s="63"/>
      <c r="G31" s="78">
        <f t="shared" si="0"/>
        <v>12000</v>
      </c>
      <c r="H31" s="36">
        <f t="shared" si="1"/>
        <v>3</v>
      </c>
      <c r="I31" s="85">
        <f t="shared" si="2"/>
        <v>12000</v>
      </c>
      <c r="J31" s="43"/>
      <c r="K31" s="54"/>
      <c r="L31" s="39"/>
      <c r="M31" s="50"/>
      <c r="N31" s="43"/>
      <c r="O31" s="16"/>
    </row>
    <row r="32" spans="1:15" s="6" customFormat="1" x14ac:dyDescent="0.25">
      <c r="A32" s="20">
        <v>16</v>
      </c>
      <c r="B32" s="31" t="s">
        <v>214</v>
      </c>
      <c r="C32" s="27"/>
      <c r="D32" s="37">
        <v>3</v>
      </c>
      <c r="E32" s="76">
        <v>1006.3872</v>
      </c>
      <c r="F32" s="63"/>
      <c r="G32" s="78">
        <f t="shared" si="0"/>
        <v>3019.1615999999999</v>
      </c>
      <c r="H32" s="36">
        <f t="shared" si="1"/>
        <v>3</v>
      </c>
      <c r="I32" s="85">
        <f t="shared" si="2"/>
        <v>3019.1615999999999</v>
      </c>
      <c r="J32" s="43"/>
      <c r="K32" s="54"/>
      <c r="L32" s="39"/>
      <c r="M32" s="50"/>
      <c r="N32" s="43"/>
      <c r="O32" s="16"/>
    </row>
    <row r="33" spans="1:15" s="6" customFormat="1" x14ac:dyDescent="0.25">
      <c r="A33" s="20">
        <v>17</v>
      </c>
      <c r="B33" s="31" t="s">
        <v>215</v>
      </c>
      <c r="C33" s="27"/>
      <c r="D33" s="37">
        <v>1</v>
      </c>
      <c r="E33" s="76">
        <v>30000</v>
      </c>
      <c r="F33" s="63"/>
      <c r="G33" s="78">
        <f t="shared" si="0"/>
        <v>30000</v>
      </c>
      <c r="H33" s="36">
        <f t="shared" si="1"/>
        <v>1</v>
      </c>
      <c r="I33" s="85">
        <f t="shared" si="2"/>
        <v>30000</v>
      </c>
      <c r="J33" s="43"/>
      <c r="K33" s="54"/>
      <c r="L33" s="39"/>
      <c r="M33" s="50"/>
      <c r="N33" s="43"/>
      <c r="O33" s="16"/>
    </row>
    <row r="34" spans="1:15" s="6" customFormat="1" x14ac:dyDescent="0.25">
      <c r="A34" s="172">
        <v>18</v>
      </c>
      <c r="B34" s="162" t="s">
        <v>216</v>
      </c>
      <c r="C34" s="163"/>
      <c r="D34" s="164">
        <v>1</v>
      </c>
      <c r="E34" s="189">
        <v>12500</v>
      </c>
      <c r="F34" s="166" t="s">
        <v>31</v>
      </c>
      <c r="G34" s="78">
        <f t="shared" si="0"/>
        <v>12500</v>
      </c>
      <c r="H34" s="36">
        <f t="shared" si="1"/>
        <v>1</v>
      </c>
      <c r="I34" s="85">
        <f t="shared" si="2"/>
        <v>12500</v>
      </c>
      <c r="J34" s="170"/>
      <c r="K34" s="171"/>
      <c r="L34" s="168"/>
      <c r="M34" s="169"/>
      <c r="N34" s="170"/>
      <c r="O34" s="169"/>
    </row>
    <row r="35" spans="1:15" s="6" customFormat="1" x14ac:dyDescent="0.25">
      <c r="A35" s="161"/>
      <c r="B35" s="162"/>
      <c r="C35" s="163"/>
      <c r="D35" s="164"/>
      <c r="E35" s="189"/>
      <c r="F35" s="166"/>
      <c r="G35" s="167"/>
      <c r="H35" s="168"/>
      <c r="I35" s="169"/>
      <c r="J35" s="170"/>
      <c r="K35" s="171"/>
      <c r="L35" s="168"/>
      <c r="M35" s="169"/>
      <c r="N35" s="170"/>
      <c r="O35" s="169"/>
    </row>
    <row r="36" spans="1:15" s="6" customFormat="1" x14ac:dyDescent="0.25">
      <c r="A36" s="161"/>
      <c r="B36" s="162"/>
      <c r="C36" s="163"/>
      <c r="D36" s="164"/>
      <c r="E36" s="189"/>
      <c r="F36" s="166"/>
      <c r="G36" s="167"/>
      <c r="H36" s="168"/>
      <c r="I36" s="169"/>
      <c r="J36" s="170"/>
      <c r="K36" s="171"/>
      <c r="L36" s="168"/>
      <c r="M36" s="169"/>
      <c r="N36" s="170"/>
      <c r="O36" s="169"/>
    </row>
    <row r="37" spans="1:15" s="6" customFormat="1" x14ac:dyDescent="0.25">
      <c r="A37" s="161"/>
      <c r="B37" s="162"/>
      <c r="C37" s="163"/>
      <c r="D37" s="164"/>
      <c r="E37" s="189"/>
      <c r="F37" s="166"/>
      <c r="G37" s="167"/>
      <c r="H37" s="168"/>
      <c r="I37" s="169"/>
      <c r="J37" s="170"/>
      <c r="K37" s="171"/>
      <c r="L37" s="168"/>
      <c r="M37" s="169"/>
      <c r="N37" s="170"/>
      <c r="O37" s="169"/>
    </row>
    <row r="38" spans="1:15" s="6" customFormat="1" ht="13.5" thickBot="1" x14ac:dyDescent="0.3">
      <c r="A38" s="22"/>
      <c r="B38" s="32" t="s">
        <v>4</v>
      </c>
      <c r="C38" s="28"/>
      <c r="D38" s="38"/>
      <c r="E38" s="180"/>
      <c r="F38" s="64"/>
      <c r="G38" s="79">
        <f>SUM(G13:G37)</f>
        <v>331389.1716</v>
      </c>
      <c r="H38" s="40"/>
      <c r="I38" s="79">
        <f>SUM(I13:I37)</f>
        <v>331389.1716</v>
      </c>
      <c r="J38" s="55"/>
      <c r="K38" s="79">
        <f>SUM(K13:K37)</f>
        <v>0</v>
      </c>
      <c r="L38" s="40"/>
      <c r="M38" s="79">
        <f>SUM(M13:M37)</f>
        <v>0</v>
      </c>
      <c r="N38" s="55"/>
      <c r="O38" s="79">
        <f>SUM(O13:O37)</f>
        <v>0</v>
      </c>
    </row>
    <row r="39" spans="1:15" s="6" customFormat="1" ht="13.5" thickTop="1" x14ac:dyDescent="0.25">
      <c r="A39" s="7" t="s">
        <v>5</v>
      </c>
      <c r="B39" s="8"/>
      <c r="C39" s="152"/>
      <c r="D39" s="8" t="s">
        <v>6</v>
      </c>
      <c r="E39" s="181"/>
      <c r="F39" s="61"/>
      <c r="G39" s="8"/>
      <c r="H39" s="8"/>
      <c r="I39" s="9"/>
      <c r="J39" s="8"/>
      <c r="K39" s="9"/>
      <c r="M39" s="7" t="s">
        <v>7</v>
      </c>
      <c r="N39" s="8"/>
      <c r="O39" s="7"/>
    </row>
    <row r="40" spans="1:15" s="6" customFormat="1" x14ac:dyDescent="0.25">
      <c r="A40" s="7"/>
      <c r="B40" s="7"/>
      <c r="C40" s="4"/>
      <c r="D40" s="7" t="s">
        <v>8</v>
      </c>
      <c r="E40" s="182"/>
      <c r="F40" s="65"/>
      <c r="G40" s="7"/>
      <c r="H40" s="7"/>
      <c r="I40" s="10"/>
      <c r="J40" s="7"/>
      <c r="K40" s="7"/>
      <c r="L40" s="7"/>
      <c r="M40" s="7"/>
      <c r="N40" s="7"/>
      <c r="O40" s="7"/>
    </row>
    <row r="41" spans="1:15" s="8" customFormat="1" x14ac:dyDescent="0.25">
      <c r="A41" s="7"/>
      <c r="B41" s="7"/>
      <c r="C41" s="4"/>
      <c r="D41" s="4"/>
      <c r="E41" s="182"/>
      <c r="F41" s="65"/>
      <c r="G41" s="7"/>
      <c r="H41" s="7"/>
      <c r="I41" s="10"/>
      <c r="J41" s="7"/>
      <c r="K41" s="7"/>
      <c r="L41" s="7"/>
      <c r="M41" s="7"/>
      <c r="N41" s="7"/>
      <c r="O41" s="7"/>
    </row>
    <row r="42" spans="1:15" x14ac:dyDescent="0.25">
      <c r="I42" s="10"/>
    </row>
    <row r="43" spans="1:15" s="5" customFormat="1" x14ac:dyDescent="0.25">
      <c r="A43" s="496" t="s">
        <v>201</v>
      </c>
      <c r="B43" s="496"/>
      <c r="C43" s="155"/>
      <c r="D43" s="494" t="s">
        <v>9</v>
      </c>
      <c r="E43" s="494"/>
      <c r="F43" s="494"/>
      <c r="H43" s="494" t="s">
        <v>10</v>
      </c>
      <c r="I43" s="494"/>
      <c r="J43" s="494"/>
      <c r="M43" s="494" t="s">
        <v>24</v>
      </c>
      <c r="N43" s="494"/>
      <c r="O43" s="494"/>
    </row>
    <row r="44" spans="1:15" s="12" customFormat="1" x14ac:dyDescent="0.25">
      <c r="A44" s="497" t="s">
        <v>11</v>
      </c>
      <c r="B44" s="497"/>
      <c r="C44" s="154"/>
      <c r="D44" s="495" t="s">
        <v>12</v>
      </c>
      <c r="E44" s="495"/>
      <c r="F44" s="495"/>
      <c r="H44" s="495" t="s">
        <v>13</v>
      </c>
      <c r="I44" s="495"/>
      <c r="J44" s="495"/>
      <c r="M44" s="495" t="s">
        <v>25</v>
      </c>
      <c r="N44" s="495"/>
      <c r="O44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4:B44"/>
    <mergeCell ref="D44:F44"/>
    <mergeCell ref="H44:J44"/>
    <mergeCell ref="M44:O44"/>
    <mergeCell ref="L10:M11"/>
    <mergeCell ref="N10:O11"/>
    <mergeCell ref="A43:B43"/>
    <mergeCell ref="D43:F43"/>
    <mergeCell ref="H43:J43"/>
    <mergeCell ref="M43:O43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I32" sqref="I32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42578125" style="182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33"/>
      <c r="D3" s="133"/>
      <c r="E3" s="173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30"/>
      <c r="H5" s="130"/>
      <c r="I5" s="130"/>
    </row>
    <row r="6" spans="1:15" s="5" customFormat="1" x14ac:dyDescent="0.25">
      <c r="A6" s="5" t="s">
        <v>16</v>
      </c>
      <c r="C6" s="508" t="s">
        <v>152</v>
      </c>
      <c r="D6" s="508"/>
      <c r="E6" s="508"/>
      <c r="F6" s="61"/>
      <c r="G6" s="130"/>
      <c r="H6" s="130"/>
      <c r="I6" s="130"/>
    </row>
    <row r="7" spans="1:15" s="5" customFormat="1" x14ac:dyDescent="0.25">
      <c r="A7" s="5" t="s">
        <v>17</v>
      </c>
      <c r="C7" s="509"/>
      <c r="D7" s="509"/>
      <c r="E7" s="509"/>
      <c r="F7" s="61"/>
      <c r="G7" s="130"/>
      <c r="H7" s="130"/>
      <c r="I7" s="130"/>
    </row>
    <row r="8" spans="1:15" s="5" customFormat="1" ht="13.5" thickBot="1" x14ac:dyDescent="0.3">
      <c r="C8" s="130"/>
      <c r="D8" s="130"/>
      <c r="E8" s="175"/>
      <c r="F8" s="61"/>
      <c r="G8" s="130"/>
      <c r="H8" s="130"/>
      <c r="I8" s="130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3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153</v>
      </c>
      <c r="C13" s="26"/>
      <c r="D13" s="36">
        <v>2</v>
      </c>
      <c r="E13" s="77">
        <v>2500</v>
      </c>
      <c r="F13" s="63" t="s">
        <v>31</v>
      </c>
      <c r="G13" s="84">
        <f>E13*D13</f>
        <v>5000</v>
      </c>
      <c r="H13" s="36">
        <v>1</v>
      </c>
      <c r="I13" s="85">
        <f>H13*E13</f>
        <v>2500</v>
      </c>
      <c r="J13" s="43"/>
      <c r="K13" s="46"/>
      <c r="L13" s="39">
        <v>1</v>
      </c>
      <c r="M13" s="50">
        <f>L13*E13</f>
        <v>2500</v>
      </c>
      <c r="N13" s="59"/>
      <c r="O13" s="16"/>
    </row>
    <row r="14" spans="1:15" s="6" customFormat="1" x14ac:dyDescent="0.25">
      <c r="A14" s="20">
        <v>2</v>
      </c>
      <c r="B14" s="31" t="s">
        <v>154</v>
      </c>
      <c r="C14" s="27"/>
      <c r="D14" s="36">
        <v>2</v>
      </c>
      <c r="E14" s="76">
        <v>1006.3872</v>
      </c>
      <c r="F14" s="63" t="s">
        <v>31</v>
      </c>
      <c r="G14" s="84">
        <f t="shared" ref="G14:G23" si="0">E14*D14</f>
        <v>2012.7744</v>
      </c>
      <c r="H14" s="36">
        <v>2</v>
      </c>
      <c r="I14" s="85">
        <f t="shared" ref="I14:I21" si="1">H14*E14</f>
        <v>2012.7744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155</v>
      </c>
      <c r="C15" s="27"/>
      <c r="D15" s="36">
        <v>2</v>
      </c>
      <c r="E15" s="76">
        <v>974.48</v>
      </c>
      <c r="F15" s="63" t="s">
        <v>31</v>
      </c>
      <c r="G15" s="84">
        <f t="shared" si="0"/>
        <v>1948.96</v>
      </c>
      <c r="H15" s="36">
        <v>2</v>
      </c>
      <c r="I15" s="85">
        <f t="shared" si="1"/>
        <v>1948.96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>
        <v>4</v>
      </c>
      <c r="B16" s="31" t="s">
        <v>156</v>
      </c>
      <c r="C16" s="27"/>
      <c r="D16" s="36">
        <v>2</v>
      </c>
      <c r="E16" s="76">
        <v>1144</v>
      </c>
      <c r="F16" s="63" t="s">
        <v>31</v>
      </c>
      <c r="G16" s="84">
        <f t="shared" si="0"/>
        <v>2288</v>
      </c>
      <c r="H16" s="36">
        <v>2</v>
      </c>
      <c r="I16" s="85">
        <f t="shared" si="1"/>
        <v>2288</v>
      </c>
      <c r="J16" s="43"/>
      <c r="K16" s="54"/>
      <c r="L16" s="39"/>
      <c r="M16" s="50"/>
      <c r="N16" s="43"/>
      <c r="O16" s="16"/>
    </row>
    <row r="17" spans="1:15" s="6" customFormat="1" x14ac:dyDescent="0.25">
      <c r="A17" s="20">
        <v>5</v>
      </c>
      <c r="B17" s="31" t="s">
        <v>157</v>
      </c>
      <c r="C17" s="27"/>
      <c r="D17" s="36">
        <v>1</v>
      </c>
      <c r="E17" s="76">
        <v>2500</v>
      </c>
      <c r="F17" s="63" t="s">
        <v>31</v>
      </c>
      <c r="G17" s="84">
        <f t="shared" si="0"/>
        <v>2500</v>
      </c>
      <c r="H17" s="36">
        <v>1</v>
      </c>
      <c r="I17" s="85">
        <f t="shared" si="1"/>
        <v>2500</v>
      </c>
      <c r="J17" s="43"/>
      <c r="K17" s="54"/>
      <c r="L17" s="39"/>
      <c r="M17" s="50"/>
      <c r="N17" s="43"/>
      <c r="O17" s="16"/>
    </row>
    <row r="18" spans="1:15" s="6" customFormat="1" x14ac:dyDescent="0.25">
      <c r="A18" s="20">
        <v>6</v>
      </c>
      <c r="B18" s="31" t="s">
        <v>158</v>
      </c>
      <c r="C18" s="26"/>
      <c r="D18" s="36">
        <v>1</v>
      </c>
      <c r="E18" s="77">
        <v>30000</v>
      </c>
      <c r="F18" s="63" t="s">
        <v>31</v>
      </c>
      <c r="G18" s="84">
        <f t="shared" si="0"/>
        <v>30000</v>
      </c>
      <c r="H18" s="36">
        <v>1</v>
      </c>
      <c r="I18" s="85">
        <f t="shared" si="1"/>
        <v>30000</v>
      </c>
      <c r="J18" s="43"/>
      <c r="K18" s="54"/>
      <c r="L18" s="39"/>
      <c r="M18" s="50"/>
      <c r="N18" s="43"/>
      <c r="O18" s="16"/>
    </row>
    <row r="19" spans="1:15" s="6" customFormat="1" x14ac:dyDescent="0.25">
      <c r="A19" s="20">
        <v>7</v>
      </c>
      <c r="B19" s="31" t="s">
        <v>44</v>
      </c>
      <c r="C19" s="27"/>
      <c r="D19" s="36">
        <v>1</v>
      </c>
      <c r="E19" s="76"/>
      <c r="F19" s="63" t="s">
        <v>31</v>
      </c>
      <c r="G19" s="84">
        <f t="shared" si="0"/>
        <v>0</v>
      </c>
      <c r="H19" s="36">
        <v>1</v>
      </c>
      <c r="I19" s="85">
        <f t="shared" si="1"/>
        <v>0</v>
      </c>
      <c r="J19" s="43"/>
      <c r="K19" s="54"/>
      <c r="L19" s="39"/>
      <c r="M19" s="50"/>
      <c r="N19" s="43"/>
      <c r="O19" s="16"/>
    </row>
    <row r="20" spans="1:15" s="6" customFormat="1" x14ac:dyDescent="0.25">
      <c r="A20" s="20">
        <v>8</v>
      </c>
      <c r="B20" s="31" t="s">
        <v>159</v>
      </c>
      <c r="C20" s="27"/>
      <c r="D20" s="36">
        <v>1</v>
      </c>
      <c r="E20" s="76">
        <v>262.60000000000002</v>
      </c>
      <c r="F20" s="63" t="s">
        <v>31</v>
      </c>
      <c r="G20" s="84">
        <f t="shared" si="0"/>
        <v>262.60000000000002</v>
      </c>
      <c r="H20" s="36">
        <v>1</v>
      </c>
      <c r="I20" s="85">
        <f t="shared" si="1"/>
        <v>262.60000000000002</v>
      </c>
      <c r="J20" s="43"/>
      <c r="K20" s="54"/>
      <c r="L20" s="39"/>
      <c r="M20" s="50"/>
      <c r="N20" s="43"/>
      <c r="O20" s="16"/>
    </row>
    <row r="21" spans="1:15" s="6" customFormat="1" x14ac:dyDescent="0.25">
      <c r="A21" s="20">
        <v>9</v>
      </c>
      <c r="B21" s="31" t="s">
        <v>84</v>
      </c>
      <c r="C21" s="27"/>
      <c r="D21" s="36">
        <v>1</v>
      </c>
      <c r="E21" s="76">
        <v>39208</v>
      </c>
      <c r="F21" s="63" t="s">
        <v>31</v>
      </c>
      <c r="G21" s="78">
        <f t="shared" si="0"/>
        <v>39208</v>
      </c>
      <c r="H21" s="36">
        <v>1</v>
      </c>
      <c r="I21" s="85">
        <f t="shared" si="1"/>
        <v>39208</v>
      </c>
      <c r="J21" s="43"/>
      <c r="K21" s="54"/>
      <c r="L21" s="39"/>
      <c r="M21" s="50"/>
      <c r="N21" s="43"/>
      <c r="O21" s="16"/>
    </row>
    <row r="22" spans="1:15" s="6" customFormat="1" x14ac:dyDescent="0.25">
      <c r="A22" s="20">
        <v>10</v>
      </c>
      <c r="B22" s="31" t="s">
        <v>160</v>
      </c>
      <c r="C22" s="27"/>
      <c r="D22" s="36">
        <v>1</v>
      </c>
      <c r="E22" s="76"/>
      <c r="F22" s="63" t="s">
        <v>31</v>
      </c>
      <c r="G22" s="78">
        <f t="shared" si="0"/>
        <v>0</v>
      </c>
      <c r="H22" s="36">
        <v>1</v>
      </c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>
        <v>11</v>
      </c>
      <c r="B23" s="31" t="s">
        <v>161</v>
      </c>
      <c r="C23" s="27"/>
      <c r="D23" s="36">
        <v>1</v>
      </c>
      <c r="E23" s="76"/>
      <c r="F23" s="63" t="s">
        <v>31</v>
      </c>
      <c r="G23" s="78">
        <f t="shared" si="0"/>
        <v>0</v>
      </c>
      <c r="H23" s="36">
        <v>1</v>
      </c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76"/>
      <c r="F24" s="63"/>
      <c r="G24" s="78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6"/>
      <c r="E25" s="76"/>
      <c r="F25" s="63"/>
      <c r="G25" s="78"/>
      <c r="H25" s="36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6"/>
      <c r="E26" s="76"/>
      <c r="F26" s="63"/>
      <c r="G26" s="78"/>
      <c r="H26" s="36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6"/>
      <c r="E27" s="76"/>
      <c r="F27" s="63"/>
      <c r="G27" s="78"/>
      <c r="H27" s="36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6"/>
      <c r="E28" s="76"/>
      <c r="F28" s="63"/>
      <c r="G28" s="78"/>
      <c r="H28" s="36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6"/>
      <c r="E29" s="76"/>
      <c r="F29" s="63"/>
      <c r="G29" s="78"/>
      <c r="H29" s="36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6"/>
      <c r="E30" s="76"/>
      <c r="F30" s="63"/>
      <c r="G30" s="78"/>
      <c r="H30" s="36"/>
      <c r="I30" s="85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6"/>
      <c r="E31" s="76"/>
      <c r="F31" s="63"/>
      <c r="G31" s="78"/>
      <c r="H31" s="36"/>
      <c r="I31" s="85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6"/>
      <c r="E32" s="76"/>
      <c r="F32" s="63"/>
      <c r="G32" s="78"/>
      <c r="H32" s="36"/>
      <c r="I32" s="85"/>
      <c r="J32" s="43"/>
      <c r="K32" s="54"/>
      <c r="L32" s="39"/>
      <c r="M32" s="50"/>
      <c r="N32" s="43"/>
      <c r="O32" s="16"/>
    </row>
    <row r="33" spans="1:15" s="6" customFormat="1" x14ac:dyDescent="0.25">
      <c r="A33" s="20"/>
      <c r="B33" s="31"/>
      <c r="C33" s="27"/>
      <c r="D33" s="36"/>
      <c r="E33" s="76"/>
      <c r="F33" s="63"/>
      <c r="G33" s="78"/>
      <c r="H33" s="36"/>
      <c r="I33" s="85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180"/>
      <c r="F34" s="64"/>
      <c r="G34" s="79">
        <f>SUM(G13:G33)</f>
        <v>83220.334399999992</v>
      </c>
      <c r="H34" s="40"/>
      <c r="I34" s="79">
        <f>SUM(I13:I33)</f>
        <v>80720.334399999992</v>
      </c>
      <c r="J34" s="55"/>
      <c r="K34" s="79">
        <f>SUM(K13:K33)</f>
        <v>0</v>
      </c>
      <c r="L34" s="40"/>
      <c r="M34" s="79">
        <f>SUM(M13:M33)</f>
        <v>2500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130"/>
      <c r="D35" s="8" t="s">
        <v>6</v>
      </c>
      <c r="E35" s="181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82"/>
      <c r="F36" s="65"/>
      <c r="G36" s="7"/>
      <c r="H36" s="7"/>
      <c r="I36" s="10"/>
      <c r="J36" s="7"/>
      <c r="K36" s="99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182"/>
      <c r="F37" s="65"/>
      <c r="G37" s="99"/>
      <c r="H37" s="7"/>
      <c r="I37" s="10"/>
      <c r="J37" s="7"/>
      <c r="K37" s="99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368</v>
      </c>
      <c r="B39" s="496"/>
      <c r="C39" s="133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32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0"/>
  <sheetViews>
    <sheetView showWhiteSpace="0" view="pageLayout" zoomScale="85" zoomScaleNormal="100" zoomScalePageLayoutView="85" workbookViewId="0">
      <selection activeCell="L47" sqref="L4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275"/>
      <c r="D3" s="275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277"/>
      <c r="H5" s="277"/>
      <c r="I5" s="277"/>
    </row>
    <row r="6" spans="1:15" s="5" customFormat="1" x14ac:dyDescent="0.25">
      <c r="A6" s="5" t="s">
        <v>16</v>
      </c>
      <c r="C6" s="508" t="s">
        <v>604</v>
      </c>
      <c r="D6" s="508"/>
      <c r="E6" s="508"/>
      <c r="F6" s="61"/>
      <c r="G6" s="277"/>
      <c r="H6" s="277"/>
      <c r="I6" s="277"/>
    </row>
    <row r="7" spans="1:15" s="5" customFormat="1" x14ac:dyDescent="0.25">
      <c r="A7" s="5" t="s">
        <v>17</v>
      </c>
      <c r="C7" s="509"/>
      <c r="D7" s="509"/>
      <c r="E7" s="509"/>
      <c r="F7" s="61"/>
      <c r="G7" s="277"/>
      <c r="H7" s="277"/>
      <c r="I7" s="277"/>
    </row>
    <row r="8" spans="1:15" s="5" customFormat="1" ht="13.5" thickBot="1" x14ac:dyDescent="0.3">
      <c r="C8" s="277"/>
      <c r="D8" s="277"/>
      <c r="E8" s="277"/>
      <c r="F8" s="61"/>
      <c r="G8" s="277"/>
      <c r="H8" s="277"/>
      <c r="I8" s="277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278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0" t="s">
        <v>159</v>
      </c>
      <c r="C13" s="26"/>
      <c r="D13" s="36">
        <v>6</v>
      </c>
      <c r="E13" s="77">
        <v>262.60000000000002</v>
      </c>
      <c r="F13" s="63" t="s">
        <v>29</v>
      </c>
      <c r="G13" s="84">
        <f>E13*D13</f>
        <v>1575.6000000000001</v>
      </c>
      <c r="H13" s="26">
        <v>3</v>
      </c>
      <c r="I13" s="85">
        <f>H13*E13</f>
        <v>787.80000000000007</v>
      </c>
      <c r="J13" s="43"/>
      <c r="K13" s="46"/>
      <c r="L13" s="39">
        <v>3</v>
      </c>
      <c r="M13" s="50">
        <f>L13*E13</f>
        <v>787.80000000000007</v>
      </c>
      <c r="N13" s="59"/>
      <c r="O13" s="16"/>
    </row>
    <row r="14" spans="1:15" s="6" customFormat="1" x14ac:dyDescent="0.25">
      <c r="A14" s="20"/>
      <c r="B14" s="31"/>
      <c r="C14" s="27"/>
      <c r="D14" s="37"/>
      <c r="E14" s="76"/>
      <c r="F14" s="63"/>
      <c r="G14" s="78"/>
      <c r="H14" s="26"/>
      <c r="I14" s="85"/>
      <c r="J14" s="43"/>
      <c r="K14" s="54"/>
      <c r="L14" s="39"/>
      <c r="M14" s="50"/>
      <c r="N14" s="43"/>
      <c r="O14" s="16"/>
    </row>
    <row r="15" spans="1:15" s="6" customFormat="1" x14ac:dyDescent="0.25">
      <c r="A15" s="20"/>
      <c r="B15" s="31"/>
      <c r="C15" s="27"/>
      <c r="D15" s="37"/>
      <c r="E15" s="76"/>
      <c r="F15" s="63"/>
      <c r="G15" s="78"/>
      <c r="H15" s="26"/>
      <c r="I15" s="85"/>
      <c r="J15" s="43"/>
      <c r="K15" s="54"/>
      <c r="L15" s="39"/>
      <c r="M15" s="50"/>
      <c r="N15" s="43"/>
      <c r="O15" s="16"/>
    </row>
    <row r="16" spans="1:15" s="6" customFormat="1" x14ac:dyDescent="0.25">
      <c r="A16" s="20"/>
      <c r="B16" s="31"/>
      <c r="C16" s="27"/>
      <c r="D16" s="37"/>
      <c r="E16" s="76"/>
      <c r="F16" s="63"/>
      <c r="G16" s="78"/>
      <c r="H16" s="26"/>
      <c r="I16" s="85"/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31"/>
      <c r="C17" s="27"/>
      <c r="D17" s="37"/>
      <c r="E17" s="76"/>
      <c r="F17" s="63"/>
      <c r="G17" s="78"/>
      <c r="H17" s="2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0"/>
      <c r="C18" s="26"/>
      <c r="D18" s="36"/>
      <c r="E18" s="77"/>
      <c r="F18" s="63"/>
      <c r="G18" s="78"/>
      <c r="H18" s="2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7"/>
      <c r="E19" s="76"/>
      <c r="F19" s="63"/>
      <c r="G19" s="78"/>
      <c r="H19" s="2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7"/>
      <c r="E20" s="76"/>
      <c r="F20" s="63"/>
      <c r="G20" s="78"/>
      <c r="H20" s="2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7"/>
      <c r="E21" s="76"/>
      <c r="F21" s="63"/>
      <c r="G21" s="78"/>
      <c r="H21" s="2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7"/>
      <c r="E22" s="76"/>
      <c r="F22" s="63"/>
      <c r="G22" s="78"/>
      <c r="H22" s="2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7"/>
      <c r="E23" s="45"/>
      <c r="F23" s="63"/>
      <c r="G23" s="78"/>
      <c r="H23" s="2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7"/>
      <c r="E24" s="45"/>
      <c r="F24" s="63"/>
      <c r="G24" s="78"/>
      <c r="H24" s="2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78"/>
      <c r="H25" s="39"/>
      <c r="I25" s="85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78"/>
      <c r="H26" s="39"/>
      <c r="I26" s="85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78"/>
      <c r="H27" s="39"/>
      <c r="I27" s="85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78"/>
      <c r="H28" s="39"/>
      <c r="I28" s="85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78"/>
      <c r="H29" s="39"/>
      <c r="I29" s="85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78"/>
      <c r="H30" s="39"/>
      <c r="I30" s="85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78"/>
      <c r="H31" s="39"/>
      <c r="I31" s="85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78"/>
      <c r="H32" s="39"/>
      <c r="I32" s="85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78"/>
      <c r="H33" s="39"/>
      <c r="I33" s="85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124">
        <f>SUM(G13:G33)</f>
        <v>1575.6000000000001</v>
      </c>
      <c r="H34" s="40"/>
      <c r="I34" s="125">
        <f>SUM(I13:I33)</f>
        <v>787.80000000000007</v>
      </c>
      <c r="J34" s="55"/>
      <c r="K34" s="79">
        <f>SUM(K3:K28)</f>
        <v>0</v>
      </c>
      <c r="L34" s="40"/>
      <c r="M34" s="79">
        <f>SUM(M3:M28)</f>
        <v>787.80000000000007</v>
      </c>
      <c r="N34" s="55"/>
      <c r="O34" s="17"/>
    </row>
    <row r="35" spans="1:15" s="6" customFormat="1" ht="13.5" thickTop="1" x14ac:dyDescent="0.25">
      <c r="A35" s="7" t="s">
        <v>5</v>
      </c>
      <c r="B35" s="8"/>
      <c r="C35" s="277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614</v>
      </c>
      <c r="B39" s="496"/>
      <c r="C39" s="275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276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view="pageLayout" zoomScale="85" zoomScaleNormal="100" zoomScalePageLayoutView="85" workbookViewId="0">
      <selection activeCell="K24" sqref="K24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85546875" style="4" customWidth="1"/>
    <col min="4" max="4" width="9.5703125" style="4" customWidth="1"/>
    <col min="5" max="5" width="10.14062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95"/>
      <c r="D3" s="95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93"/>
      <c r="H5" s="93"/>
      <c r="I5" s="93"/>
    </row>
    <row r="6" spans="1:15" s="5" customFormat="1" x14ac:dyDescent="0.25">
      <c r="A6" s="5" t="s">
        <v>16</v>
      </c>
      <c r="C6" s="464" t="s">
        <v>114</v>
      </c>
      <c r="D6" s="464"/>
      <c r="E6" s="464"/>
      <c r="F6" s="61"/>
      <c r="G6" s="453"/>
      <c r="H6" s="93"/>
      <c r="I6" s="93"/>
    </row>
    <row r="7" spans="1:15" s="5" customFormat="1" x14ac:dyDescent="0.25">
      <c r="A7" s="5" t="s">
        <v>17</v>
      </c>
      <c r="C7" s="509"/>
      <c r="D7" s="509"/>
      <c r="E7" s="509"/>
      <c r="F7" s="61"/>
      <c r="G7" s="93"/>
      <c r="H7" s="93"/>
      <c r="I7" s="93"/>
    </row>
    <row r="8" spans="1:15" s="5" customFormat="1" ht="13.5" thickBot="1" x14ac:dyDescent="0.3">
      <c r="C8" s="93"/>
      <c r="D8" s="93"/>
      <c r="E8" s="93"/>
      <c r="F8" s="61"/>
      <c r="G8" s="93"/>
      <c r="H8" s="93"/>
      <c r="I8" s="93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94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367</v>
      </c>
      <c r="C13" s="26"/>
      <c r="D13" s="36">
        <v>6</v>
      </c>
      <c r="E13" s="43"/>
      <c r="F13" s="63" t="s">
        <v>31</v>
      </c>
      <c r="G13" s="84"/>
      <c r="H13" s="36">
        <v>6</v>
      </c>
      <c r="I13" s="85"/>
      <c r="J13" s="43"/>
      <c r="K13" s="46"/>
      <c r="L13" s="39"/>
      <c r="M13" s="50"/>
      <c r="N13" s="59"/>
      <c r="O13" s="16"/>
    </row>
    <row r="14" spans="1:15" s="6" customFormat="1" x14ac:dyDescent="0.25">
      <c r="A14" s="20">
        <v>2</v>
      </c>
      <c r="B14" s="31" t="s">
        <v>115</v>
      </c>
      <c r="C14" s="27"/>
      <c r="D14" s="36">
        <v>1</v>
      </c>
      <c r="E14" s="76">
        <v>30000</v>
      </c>
      <c r="F14" s="63" t="s">
        <v>31</v>
      </c>
      <c r="G14" s="78">
        <f>E14*D14</f>
        <v>30000</v>
      </c>
      <c r="H14" s="36">
        <v>1</v>
      </c>
      <c r="I14" s="85">
        <f>H14*E14</f>
        <v>30000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/>
      <c r="B15" s="160"/>
      <c r="C15" s="27"/>
      <c r="D15" s="36"/>
      <c r="E15" s="76"/>
      <c r="F15" s="63"/>
      <c r="G15" s="78"/>
      <c r="H15" s="36"/>
      <c r="I15" s="85"/>
      <c r="J15" s="43"/>
      <c r="K15" s="54"/>
      <c r="L15" s="39"/>
      <c r="M15" s="50"/>
      <c r="N15" s="43"/>
      <c r="O15" s="16"/>
    </row>
    <row r="16" spans="1:15" s="6" customFormat="1" x14ac:dyDescent="0.25">
      <c r="A16" s="20"/>
      <c r="B16" s="31"/>
      <c r="C16" s="27"/>
      <c r="D16" s="36"/>
      <c r="E16" s="76"/>
      <c r="F16" s="63"/>
      <c r="G16" s="78"/>
      <c r="H16" s="36"/>
      <c r="I16" s="85"/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31"/>
      <c r="C17" s="27"/>
      <c r="D17" s="36"/>
      <c r="E17" s="76"/>
      <c r="F17" s="63"/>
      <c r="G17" s="78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1"/>
      <c r="C18" s="26"/>
      <c r="D18" s="36"/>
      <c r="E18" s="77"/>
      <c r="F18" s="63"/>
      <c r="G18" s="78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6"/>
      <c r="E19" s="76"/>
      <c r="F19" s="63"/>
      <c r="G19" s="78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6"/>
      <c r="E20" s="76"/>
      <c r="F20" s="63"/>
      <c r="G20" s="78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6"/>
      <c r="E21" s="76"/>
      <c r="F21" s="63"/>
      <c r="G21" s="78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6"/>
      <c r="E22" s="76"/>
      <c r="F22" s="63"/>
      <c r="G22" s="78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45"/>
      <c r="F23" s="63"/>
      <c r="G23" s="78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45"/>
      <c r="F24" s="63"/>
      <c r="G24" s="78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49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79">
        <f>SUM(G13:G33)</f>
        <v>30000</v>
      </c>
      <c r="H34" s="40"/>
      <c r="I34" s="79">
        <f>SUM(I13:I33)</f>
        <v>30000</v>
      </c>
      <c r="J34" s="55"/>
      <c r="K34" s="79">
        <f>SUM(K13:K33)</f>
        <v>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93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113</v>
      </c>
      <c r="B39" s="496"/>
      <c r="C39" s="95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96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5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view="pageLayout" zoomScale="85" zoomScaleNormal="100" zoomScalePageLayoutView="85" workbookViewId="0">
      <selection activeCell="A2" sqref="A2:O2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5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102"/>
      <c r="D3" s="102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104"/>
      <c r="H5" s="104"/>
      <c r="I5" s="104"/>
    </row>
    <row r="6" spans="1:15" s="5" customFormat="1" x14ac:dyDescent="0.25">
      <c r="A6" s="5" t="s">
        <v>16</v>
      </c>
      <c r="C6" s="508" t="s">
        <v>116</v>
      </c>
      <c r="D6" s="508"/>
      <c r="E6" s="508"/>
      <c r="F6" s="61"/>
      <c r="G6" s="104"/>
      <c r="H6" s="104"/>
      <c r="I6" s="104"/>
    </row>
    <row r="7" spans="1:15" s="5" customFormat="1" x14ac:dyDescent="0.25">
      <c r="A7" s="5" t="s">
        <v>17</v>
      </c>
      <c r="C7" s="509"/>
      <c r="D7" s="509"/>
      <c r="E7" s="509"/>
      <c r="F7" s="61"/>
      <c r="G7" s="104"/>
      <c r="H7" s="104"/>
      <c r="I7" s="104"/>
    </row>
    <row r="8" spans="1:15" s="5" customFormat="1" ht="13.5" thickBot="1" x14ac:dyDescent="0.3">
      <c r="C8" s="104"/>
      <c r="D8" s="104"/>
      <c r="E8" s="104"/>
      <c r="F8" s="61"/>
      <c r="G8" s="104"/>
      <c r="H8" s="104"/>
      <c r="I8" s="104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105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41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5" customFormat="1" x14ac:dyDescent="0.25">
      <c r="A13" s="20">
        <v>1</v>
      </c>
      <c r="B13" s="31" t="s">
        <v>109</v>
      </c>
      <c r="C13" s="26"/>
      <c r="D13" s="36">
        <v>1</v>
      </c>
      <c r="E13" s="77">
        <v>45754</v>
      </c>
      <c r="F13" s="63" t="s">
        <v>31</v>
      </c>
      <c r="G13" s="84">
        <f>E13*D13</f>
        <v>45754</v>
      </c>
      <c r="H13" s="36">
        <v>1</v>
      </c>
      <c r="I13" s="85">
        <f>H13*E13</f>
        <v>45754</v>
      </c>
      <c r="J13" s="43"/>
      <c r="K13" s="46"/>
      <c r="L13" s="39"/>
      <c r="M13" s="50"/>
      <c r="N13" s="59"/>
      <c r="O13" s="16"/>
    </row>
    <row r="14" spans="1:15" s="6" customFormat="1" x14ac:dyDescent="0.25">
      <c r="A14" s="20">
        <v>2</v>
      </c>
      <c r="B14" s="31" t="s">
        <v>117</v>
      </c>
      <c r="C14" s="27"/>
      <c r="D14" s="36">
        <v>1</v>
      </c>
      <c r="E14" s="76">
        <v>10000</v>
      </c>
      <c r="F14" s="63" t="s">
        <v>31</v>
      </c>
      <c r="G14" s="84">
        <f>E14*D14</f>
        <v>10000</v>
      </c>
      <c r="H14" s="36">
        <v>1</v>
      </c>
      <c r="I14" s="85">
        <f>H14*E14</f>
        <v>10000</v>
      </c>
      <c r="J14" s="43"/>
      <c r="K14" s="54"/>
      <c r="L14" s="39"/>
      <c r="M14" s="50"/>
      <c r="N14" s="43"/>
      <c r="O14" s="16"/>
    </row>
    <row r="15" spans="1:15" s="6" customFormat="1" x14ac:dyDescent="0.25">
      <c r="A15" s="20">
        <v>3</v>
      </c>
      <c r="B15" s="31" t="s">
        <v>35</v>
      </c>
      <c r="C15" s="27"/>
      <c r="D15" s="36">
        <v>1</v>
      </c>
      <c r="E15" s="76">
        <v>4000</v>
      </c>
      <c r="F15" s="63" t="s">
        <v>29</v>
      </c>
      <c r="G15" s="84">
        <f>E15*D15</f>
        <v>4000</v>
      </c>
      <c r="H15" s="36">
        <v>1</v>
      </c>
      <c r="I15" s="85">
        <f>H15*E15</f>
        <v>4000</v>
      </c>
      <c r="J15" s="43"/>
      <c r="K15" s="54"/>
      <c r="L15" s="39"/>
      <c r="M15" s="50"/>
      <c r="N15" s="43"/>
      <c r="O15" s="16"/>
    </row>
    <row r="16" spans="1:15" s="6" customFormat="1" x14ac:dyDescent="0.25">
      <c r="A16" s="20"/>
      <c r="B16" s="31"/>
      <c r="C16" s="27"/>
      <c r="D16" s="36"/>
      <c r="E16" s="76"/>
      <c r="F16" s="63"/>
      <c r="G16" s="78"/>
      <c r="H16" s="36"/>
      <c r="I16" s="85"/>
      <c r="J16" s="43"/>
      <c r="K16" s="54"/>
      <c r="L16" s="39"/>
      <c r="M16" s="50"/>
      <c r="N16" s="43"/>
      <c r="O16" s="16"/>
    </row>
    <row r="17" spans="1:15" s="6" customFormat="1" x14ac:dyDescent="0.25">
      <c r="A17" s="20"/>
      <c r="B17" s="31"/>
      <c r="C17" s="27"/>
      <c r="D17" s="36"/>
      <c r="E17" s="76"/>
      <c r="F17" s="63"/>
      <c r="G17" s="78"/>
      <c r="H17" s="36"/>
      <c r="I17" s="85"/>
      <c r="J17" s="43"/>
      <c r="K17" s="54"/>
      <c r="L17" s="39"/>
      <c r="M17" s="50"/>
      <c r="N17" s="43"/>
      <c r="O17" s="16"/>
    </row>
    <row r="18" spans="1:15" s="6" customFormat="1" x14ac:dyDescent="0.25">
      <c r="A18" s="20"/>
      <c r="B18" s="31"/>
      <c r="C18" s="26"/>
      <c r="D18" s="36"/>
      <c r="E18" s="77"/>
      <c r="F18" s="63"/>
      <c r="G18" s="78"/>
      <c r="H18" s="36"/>
      <c r="I18" s="85"/>
      <c r="J18" s="43"/>
      <c r="K18" s="54"/>
      <c r="L18" s="39"/>
      <c r="M18" s="50"/>
      <c r="N18" s="43"/>
      <c r="O18" s="16"/>
    </row>
    <row r="19" spans="1:15" s="6" customFormat="1" x14ac:dyDescent="0.25">
      <c r="A19" s="20"/>
      <c r="B19" s="31"/>
      <c r="C19" s="27"/>
      <c r="D19" s="36"/>
      <c r="E19" s="76"/>
      <c r="F19" s="63"/>
      <c r="G19" s="78"/>
      <c r="H19" s="36"/>
      <c r="I19" s="85"/>
      <c r="J19" s="43"/>
      <c r="K19" s="54"/>
      <c r="L19" s="39"/>
      <c r="M19" s="50"/>
      <c r="N19" s="43"/>
      <c r="O19" s="16"/>
    </row>
    <row r="20" spans="1:15" s="6" customFormat="1" x14ac:dyDescent="0.25">
      <c r="A20" s="20"/>
      <c r="B20" s="31"/>
      <c r="C20" s="27"/>
      <c r="D20" s="36"/>
      <c r="E20" s="76"/>
      <c r="F20" s="63"/>
      <c r="G20" s="78"/>
      <c r="H20" s="36"/>
      <c r="I20" s="85"/>
      <c r="J20" s="43"/>
      <c r="K20" s="54"/>
      <c r="L20" s="39"/>
      <c r="M20" s="50"/>
      <c r="N20" s="43"/>
      <c r="O20" s="16"/>
    </row>
    <row r="21" spans="1:15" s="6" customFormat="1" x14ac:dyDescent="0.25">
      <c r="A21" s="20"/>
      <c r="B21" s="31"/>
      <c r="C21" s="27"/>
      <c r="D21" s="36"/>
      <c r="E21" s="76"/>
      <c r="F21" s="63"/>
      <c r="G21" s="78"/>
      <c r="H21" s="36"/>
      <c r="I21" s="85"/>
      <c r="J21" s="43"/>
      <c r="K21" s="54"/>
      <c r="L21" s="39"/>
      <c r="M21" s="50"/>
      <c r="N21" s="43"/>
      <c r="O21" s="16"/>
    </row>
    <row r="22" spans="1:15" s="6" customFormat="1" x14ac:dyDescent="0.25">
      <c r="A22" s="20"/>
      <c r="B22" s="31"/>
      <c r="C22" s="27"/>
      <c r="D22" s="36"/>
      <c r="E22" s="76"/>
      <c r="F22" s="63"/>
      <c r="G22" s="78"/>
      <c r="H22" s="36"/>
      <c r="I22" s="85"/>
      <c r="J22" s="43"/>
      <c r="K22" s="54"/>
      <c r="L22" s="39"/>
      <c r="M22" s="50"/>
      <c r="N22" s="43"/>
      <c r="O22" s="16"/>
    </row>
    <row r="23" spans="1:15" s="6" customFormat="1" x14ac:dyDescent="0.25">
      <c r="A23" s="20"/>
      <c r="B23" s="31"/>
      <c r="C23" s="27"/>
      <c r="D23" s="36"/>
      <c r="E23" s="45"/>
      <c r="F23" s="63"/>
      <c r="G23" s="78"/>
      <c r="H23" s="36"/>
      <c r="I23" s="85"/>
      <c r="J23" s="43"/>
      <c r="K23" s="54"/>
      <c r="L23" s="39"/>
      <c r="M23" s="50"/>
      <c r="N23" s="43"/>
      <c r="O23" s="16"/>
    </row>
    <row r="24" spans="1:15" s="6" customFormat="1" x14ac:dyDescent="0.25">
      <c r="A24" s="20"/>
      <c r="B24" s="31"/>
      <c r="C24" s="27"/>
      <c r="D24" s="36"/>
      <c r="E24" s="45"/>
      <c r="F24" s="63"/>
      <c r="G24" s="78"/>
      <c r="H24" s="36"/>
      <c r="I24" s="85"/>
      <c r="J24" s="43"/>
      <c r="K24" s="54"/>
      <c r="L24" s="39"/>
      <c r="M24" s="50"/>
      <c r="N24" s="43"/>
      <c r="O24" s="16"/>
    </row>
    <row r="25" spans="1:15" s="6" customFormat="1" x14ac:dyDescent="0.25">
      <c r="A25" s="20"/>
      <c r="B25" s="31"/>
      <c r="C25" s="27"/>
      <c r="D25" s="37"/>
      <c r="E25" s="45"/>
      <c r="F25" s="63"/>
      <c r="G25" s="46"/>
      <c r="H25" s="39"/>
      <c r="I25" s="50"/>
      <c r="J25" s="43"/>
      <c r="K25" s="54"/>
      <c r="L25" s="39"/>
      <c r="M25" s="50"/>
      <c r="N25" s="43"/>
      <c r="O25" s="16"/>
    </row>
    <row r="26" spans="1:15" s="6" customFormat="1" x14ac:dyDescent="0.25">
      <c r="A26" s="20"/>
      <c r="B26" s="31"/>
      <c r="C26" s="27"/>
      <c r="D26" s="37"/>
      <c r="E26" s="45"/>
      <c r="F26" s="63"/>
      <c r="G26" s="46"/>
      <c r="H26" s="39"/>
      <c r="I26" s="50"/>
      <c r="J26" s="43"/>
      <c r="K26" s="54"/>
      <c r="L26" s="39"/>
      <c r="M26" s="50"/>
      <c r="N26" s="43"/>
      <c r="O26" s="16"/>
    </row>
    <row r="27" spans="1:15" s="6" customFormat="1" x14ac:dyDescent="0.25">
      <c r="A27" s="20"/>
      <c r="B27" s="31"/>
      <c r="C27" s="27"/>
      <c r="D27" s="37"/>
      <c r="E27" s="45"/>
      <c r="F27" s="63"/>
      <c r="G27" s="46"/>
      <c r="H27" s="39"/>
      <c r="I27" s="50"/>
      <c r="J27" s="43"/>
      <c r="K27" s="54"/>
      <c r="L27" s="39"/>
      <c r="M27" s="50"/>
      <c r="N27" s="43"/>
      <c r="O27" s="16"/>
    </row>
    <row r="28" spans="1:15" s="6" customFormat="1" x14ac:dyDescent="0.25">
      <c r="A28" s="20"/>
      <c r="B28" s="31"/>
      <c r="C28" s="27"/>
      <c r="D28" s="37"/>
      <c r="E28" s="45"/>
      <c r="F28" s="63"/>
      <c r="G28" s="46"/>
      <c r="H28" s="39"/>
      <c r="I28" s="49"/>
      <c r="J28" s="43"/>
      <c r="K28" s="54"/>
      <c r="L28" s="39"/>
      <c r="M28" s="50"/>
      <c r="N28" s="43"/>
      <c r="O28" s="16"/>
    </row>
    <row r="29" spans="1:15" s="6" customFormat="1" x14ac:dyDescent="0.25">
      <c r="A29" s="20"/>
      <c r="B29" s="31"/>
      <c r="C29" s="27"/>
      <c r="D29" s="37"/>
      <c r="E29" s="45"/>
      <c r="F29" s="63"/>
      <c r="G29" s="46"/>
      <c r="H29" s="39"/>
      <c r="I29" s="50"/>
      <c r="J29" s="43"/>
      <c r="K29" s="54"/>
      <c r="L29" s="39"/>
      <c r="M29" s="50"/>
      <c r="N29" s="43"/>
      <c r="O29" s="16"/>
    </row>
    <row r="30" spans="1:15" s="6" customFormat="1" x14ac:dyDescent="0.25">
      <c r="A30" s="20"/>
      <c r="B30" s="31"/>
      <c r="C30" s="27"/>
      <c r="D30" s="37"/>
      <c r="E30" s="45"/>
      <c r="F30" s="63"/>
      <c r="G30" s="46"/>
      <c r="H30" s="39"/>
      <c r="I30" s="50"/>
      <c r="J30" s="43"/>
      <c r="K30" s="54"/>
      <c r="L30" s="39"/>
      <c r="M30" s="50"/>
      <c r="N30" s="43"/>
      <c r="O30" s="16"/>
    </row>
    <row r="31" spans="1:15" s="6" customFormat="1" x14ac:dyDescent="0.25">
      <c r="A31" s="20"/>
      <c r="B31" s="31"/>
      <c r="C31" s="27"/>
      <c r="D31" s="37"/>
      <c r="E31" s="45"/>
      <c r="F31" s="63"/>
      <c r="G31" s="46"/>
      <c r="H31" s="39"/>
      <c r="I31" s="50"/>
      <c r="J31" s="43"/>
      <c r="K31" s="54"/>
      <c r="L31" s="39"/>
      <c r="M31" s="50"/>
      <c r="N31" s="43"/>
      <c r="O31" s="16"/>
    </row>
    <row r="32" spans="1:15" s="6" customFormat="1" x14ac:dyDescent="0.25">
      <c r="A32" s="20"/>
      <c r="B32" s="31"/>
      <c r="C32" s="27"/>
      <c r="D32" s="37"/>
      <c r="E32" s="45"/>
      <c r="F32" s="63"/>
      <c r="G32" s="46"/>
      <c r="H32" s="39"/>
      <c r="I32" s="50"/>
      <c r="J32" s="43"/>
      <c r="K32" s="54"/>
      <c r="L32" s="39"/>
      <c r="M32" s="50"/>
      <c r="N32" s="43"/>
      <c r="O32" s="16"/>
    </row>
    <row r="33" spans="1:15" s="6" customFormat="1" x14ac:dyDescent="0.25">
      <c r="A33" s="21"/>
      <c r="B33" s="31"/>
      <c r="C33" s="27"/>
      <c r="D33" s="37"/>
      <c r="E33" s="45"/>
      <c r="F33" s="63"/>
      <c r="G33" s="46"/>
      <c r="H33" s="39"/>
      <c r="I33" s="50"/>
      <c r="J33" s="43"/>
      <c r="K33" s="54"/>
      <c r="L33" s="39"/>
      <c r="M33" s="50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7"/>
      <c r="F34" s="64"/>
      <c r="G34" s="79">
        <f>SUM(G13:G33)</f>
        <v>59754</v>
      </c>
      <c r="H34" s="40"/>
      <c r="I34" s="79">
        <f>SUM(I13:I33)</f>
        <v>59754</v>
      </c>
      <c r="J34" s="55"/>
      <c r="K34" s="79">
        <f>SUM(K13:K33)</f>
        <v>0</v>
      </c>
      <c r="L34" s="40"/>
      <c r="M34" s="79">
        <f>SUM(M13:M33)</f>
        <v>0</v>
      </c>
      <c r="N34" s="55"/>
      <c r="O34" s="79">
        <f>SUM(O13:O33)</f>
        <v>0</v>
      </c>
    </row>
    <row r="35" spans="1:15" s="6" customFormat="1" ht="13.5" thickTop="1" x14ac:dyDescent="0.25">
      <c r="A35" s="7" t="s">
        <v>5</v>
      </c>
      <c r="B35" s="8"/>
      <c r="C35" s="104"/>
      <c r="D35" s="8" t="s">
        <v>6</v>
      </c>
      <c r="E35" s="8"/>
      <c r="F35" s="61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5"/>
      <c r="G36" s="7"/>
      <c r="H36" s="7"/>
      <c r="I36" s="10">
        <f>G34+14439.23</f>
        <v>74193.23</v>
      </c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5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496" t="s">
        <v>118</v>
      </c>
      <c r="B39" s="496"/>
      <c r="C39" s="102"/>
      <c r="D39" s="494" t="s">
        <v>9</v>
      </c>
      <c r="E39" s="494"/>
      <c r="F39" s="494"/>
      <c r="H39" s="494" t="s">
        <v>10</v>
      </c>
      <c r="I39" s="494"/>
      <c r="J39" s="494"/>
      <c r="M39" s="494" t="s">
        <v>24</v>
      </c>
      <c r="N39" s="494"/>
      <c r="O39" s="494"/>
    </row>
    <row r="40" spans="1:15" s="12" customFormat="1" x14ac:dyDescent="0.25">
      <c r="A40" s="497" t="s">
        <v>11</v>
      </c>
      <c r="B40" s="497"/>
      <c r="C40" s="103"/>
      <c r="D40" s="495" t="s">
        <v>12</v>
      </c>
      <c r="E40" s="495"/>
      <c r="F40" s="495"/>
      <c r="H40" s="495" t="s">
        <v>13</v>
      </c>
      <c r="I40" s="495"/>
      <c r="J40" s="495"/>
      <c r="M40" s="495" t="s">
        <v>25</v>
      </c>
      <c r="N40" s="495"/>
      <c r="O40" s="4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98"/>
  <sheetViews>
    <sheetView view="pageLayout" zoomScale="85" zoomScaleNormal="100" zoomScalePageLayoutView="85" workbookViewId="0">
      <selection activeCell="K51" sqref="K51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1.7109375" style="182" customWidth="1"/>
    <col min="6" max="6" width="9" style="65" customWidth="1"/>
    <col min="7" max="7" width="11.85546875" style="7" customWidth="1"/>
    <col min="8" max="8" width="6.7109375" style="7" customWidth="1"/>
    <col min="9" max="9" width="11.28515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525" t="s">
        <v>26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5" customFormat="1" ht="15.75" x14ac:dyDescent="0.25">
      <c r="A2" s="525" t="s">
        <v>448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s="5" customFormat="1" x14ac:dyDescent="0.25">
      <c r="C3" s="82"/>
      <c r="D3" s="82"/>
      <c r="E3" s="173"/>
      <c r="F3" s="60"/>
    </row>
    <row r="4" spans="1:15" s="5" customFormat="1" x14ac:dyDescent="0.25">
      <c r="A4" s="5" t="s">
        <v>0</v>
      </c>
      <c r="C4" s="509" t="s">
        <v>1</v>
      </c>
      <c r="D4" s="509"/>
      <c r="E4" s="509"/>
      <c r="F4" s="496"/>
      <c r="G4" s="496"/>
      <c r="H4" s="496"/>
      <c r="I4" s="496"/>
    </row>
    <row r="5" spans="1:15" s="5" customFormat="1" x14ac:dyDescent="0.25">
      <c r="A5" s="5" t="s">
        <v>15</v>
      </c>
      <c r="C5" s="508"/>
      <c r="D5" s="508"/>
      <c r="E5" s="508"/>
      <c r="F5" s="61"/>
      <c r="G5" s="80"/>
      <c r="H5" s="80"/>
      <c r="I5" s="80"/>
    </row>
    <row r="6" spans="1:15" s="5" customFormat="1" x14ac:dyDescent="0.25">
      <c r="A6" s="5" t="s">
        <v>16</v>
      </c>
      <c r="C6" s="508" t="s">
        <v>74</v>
      </c>
      <c r="D6" s="508"/>
      <c r="E6" s="508"/>
      <c r="F6" s="61"/>
      <c r="G6" s="80"/>
      <c r="H6" s="80"/>
      <c r="I6" s="80"/>
    </row>
    <row r="7" spans="1:15" s="5" customFormat="1" x14ac:dyDescent="0.25">
      <c r="A7" s="5" t="s">
        <v>17</v>
      </c>
      <c r="C7" s="509"/>
      <c r="D7" s="509"/>
      <c r="E7" s="509"/>
      <c r="F7" s="61"/>
      <c r="G7" s="80"/>
      <c r="H7" s="80"/>
      <c r="I7" s="80"/>
    </row>
    <row r="8" spans="1:15" s="5" customFormat="1" ht="13.5" thickBot="1" x14ac:dyDescent="0.3">
      <c r="C8" s="80"/>
      <c r="D8" s="80"/>
      <c r="E8" s="175"/>
      <c r="F8" s="61"/>
      <c r="G8" s="80"/>
      <c r="H8" s="80"/>
      <c r="I8" s="80"/>
    </row>
    <row r="9" spans="1:15" s="5" customFormat="1" ht="13.5" customHeight="1" thickTop="1" x14ac:dyDescent="0.25">
      <c r="A9" s="511" t="s">
        <v>2</v>
      </c>
      <c r="B9" s="514" t="s">
        <v>18</v>
      </c>
      <c r="C9" s="510" t="s">
        <v>19</v>
      </c>
      <c r="D9" s="510"/>
      <c r="E9" s="517" t="s">
        <v>22</v>
      </c>
      <c r="F9" s="510"/>
      <c r="G9" s="518"/>
      <c r="H9" s="506" t="s">
        <v>23</v>
      </c>
      <c r="I9" s="506"/>
      <c r="J9" s="506"/>
      <c r="K9" s="506"/>
      <c r="L9" s="506"/>
      <c r="M9" s="506"/>
      <c r="N9" s="506"/>
      <c r="O9" s="507"/>
    </row>
    <row r="10" spans="1:15" s="5" customFormat="1" x14ac:dyDescent="0.25">
      <c r="A10" s="512"/>
      <c r="B10" s="515"/>
      <c r="C10" s="23" t="s">
        <v>19</v>
      </c>
      <c r="D10" s="33" t="s">
        <v>21</v>
      </c>
      <c r="E10" s="521" t="s">
        <v>3</v>
      </c>
      <c r="F10" s="522"/>
      <c r="G10" s="519" t="s">
        <v>4</v>
      </c>
      <c r="H10" s="498">
        <v>1</v>
      </c>
      <c r="I10" s="498"/>
      <c r="J10" s="500">
        <v>2</v>
      </c>
      <c r="K10" s="504"/>
      <c r="L10" s="498">
        <v>3</v>
      </c>
      <c r="M10" s="498"/>
      <c r="N10" s="500">
        <v>4</v>
      </c>
      <c r="O10" s="501"/>
    </row>
    <row r="11" spans="1:15" s="1" customFormat="1" ht="13.5" thickBot="1" x14ac:dyDescent="0.3">
      <c r="A11" s="513"/>
      <c r="B11" s="516"/>
      <c r="C11" s="81" t="s">
        <v>20</v>
      </c>
      <c r="D11" s="34"/>
      <c r="E11" s="523"/>
      <c r="F11" s="524"/>
      <c r="G11" s="520"/>
      <c r="H11" s="499"/>
      <c r="I11" s="499"/>
      <c r="J11" s="502"/>
      <c r="K11" s="505"/>
      <c r="L11" s="499"/>
      <c r="M11" s="499"/>
      <c r="N11" s="502"/>
      <c r="O11" s="503"/>
    </row>
    <row r="12" spans="1:15" s="5" customFormat="1" x14ac:dyDescent="0.25">
      <c r="A12" s="19"/>
      <c r="B12" s="29"/>
      <c r="C12" s="25"/>
      <c r="D12" s="35"/>
      <c r="E12" s="178"/>
      <c r="F12" s="62"/>
      <c r="G12" s="42"/>
      <c r="H12" s="25"/>
      <c r="I12" s="48"/>
      <c r="J12" s="41"/>
      <c r="K12" s="53"/>
      <c r="L12" s="52"/>
      <c r="M12" s="57"/>
      <c r="N12" s="58"/>
      <c r="O12" s="18"/>
    </row>
    <row r="13" spans="1:15" s="6" customFormat="1" x14ac:dyDescent="0.2">
      <c r="A13" s="20">
        <v>1</v>
      </c>
      <c r="B13" s="268" t="s">
        <v>374</v>
      </c>
      <c r="C13" s="27"/>
      <c r="D13" s="271">
        <v>1</v>
      </c>
      <c r="E13" s="76">
        <v>3000</v>
      </c>
      <c r="F13" s="149" t="s">
        <v>29</v>
      </c>
      <c r="G13" s="78">
        <f>E13*D13</f>
        <v>3000</v>
      </c>
      <c r="H13" s="36">
        <v>1</v>
      </c>
      <c r="I13" s="85">
        <f>H13*E13</f>
        <v>3000</v>
      </c>
      <c r="J13" s="88"/>
      <c r="K13" s="78">
        <f>J13*E13</f>
        <v>0</v>
      </c>
      <c r="L13" s="26"/>
      <c r="M13" s="78">
        <f>L13*E13</f>
        <v>0</v>
      </c>
      <c r="N13" s="43"/>
      <c r="O13" s="78">
        <f>N13*E13</f>
        <v>0</v>
      </c>
    </row>
    <row r="14" spans="1:15" s="6" customFormat="1" x14ac:dyDescent="0.2">
      <c r="A14" s="20">
        <v>2</v>
      </c>
      <c r="B14" s="268" t="s">
        <v>373</v>
      </c>
      <c r="C14" s="27"/>
      <c r="D14" s="271">
        <v>1</v>
      </c>
      <c r="E14" s="76"/>
      <c r="F14" s="149" t="s">
        <v>29</v>
      </c>
      <c r="G14" s="78">
        <f t="shared" ref="G14:G30" si="0">E14*D14</f>
        <v>0</v>
      </c>
      <c r="H14" s="36">
        <v>1</v>
      </c>
      <c r="I14" s="85">
        <f t="shared" ref="I14:I91" si="1">H14*E14</f>
        <v>0</v>
      </c>
      <c r="J14" s="88"/>
      <c r="K14" s="78">
        <f t="shared" ref="K14:K91" si="2">J14*E14</f>
        <v>0</v>
      </c>
      <c r="L14" s="26"/>
      <c r="M14" s="78">
        <f t="shared" ref="M14:M91" si="3">L14*E14</f>
        <v>0</v>
      </c>
      <c r="N14" s="43"/>
      <c r="O14" s="78">
        <f t="shared" ref="O14:O91" si="4">N14*E14</f>
        <v>0</v>
      </c>
    </row>
    <row r="15" spans="1:15" s="6" customFormat="1" x14ac:dyDescent="0.2">
      <c r="A15" s="20">
        <v>3</v>
      </c>
      <c r="B15" s="268" t="s">
        <v>375</v>
      </c>
      <c r="C15" s="27"/>
      <c r="D15" s="271">
        <v>6</v>
      </c>
      <c r="E15" s="76"/>
      <c r="F15" s="149" t="s">
        <v>36</v>
      </c>
      <c r="G15" s="78">
        <f t="shared" si="0"/>
        <v>0</v>
      </c>
      <c r="H15" s="36">
        <v>6</v>
      </c>
      <c r="I15" s="85">
        <f t="shared" si="1"/>
        <v>0</v>
      </c>
      <c r="J15" s="88"/>
      <c r="K15" s="78">
        <f t="shared" si="2"/>
        <v>0</v>
      </c>
      <c r="L15" s="26"/>
      <c r="M15" s="78">
        <f t="shared" si="3"/>
        <v>0</v>
      </c>
      <c r="N15" s="43"/>
      <c r="O15" s="78">
        <f t="shared" si="4"/>
        <v>0</v>
      </c>
    </row>
    <row r="16" spans="1:15" s="6" customFormat="1" x14ac:dyDescent="0.2">
      <c r="A16" s="20">
        <v>4</v>
      </c>
      <c r="B16" s="268" t="s">
        <v>376</v>
      </c>
      <c r="C16" s="27"/>
      <c r="D16" s="271">
        <v>5</v>
      </c>
      <c r="E16" s="76"/>
      <c r="F16" s="149" t="s">
        <v>36</v>
      </c>
      <c r="G16" s="78">
        <f t="shared" si="0"/>
        <v>0</v>
      </c>
      <c r="H16" s="36">
        <v>5</v>
      </c>
      <c r="I16" s="85">
        <f t="shared" si="1"/>
        <v>0</v>
      </c>
      <c r="J16" s="88"/>
      <c r="K16" s="78">
        <f t="shared" si="2"/>
        <v>0</v>
      </c>
      <c r="L16" s="26"/>
      <c r="M16" s="78">
        <f t="shared" si="3"/>
        <v>0</v>
      </c>
      <c r="N16" s="43"/>
      <c r="O16" s="78">
        <f t="shared" si="4"/>
        <v>0</v>
      </c>
    </row>
    <row r="17" spans="1:15" s="6" customFormat="1" x14ac:dyDescent="0.2">
      <c r="A17" s="20">
        <v>5</v>
      </c>
      <c r="B17" s="268" t="s">
        <v>52</v>
      </c>
      <c r="C17" s="27"/>
      <c r="D17" s="271">
        <v>4</v>
      </c>
      <c r="E17" s="76"/>
      <c r="F17" s="149" t="s">
        <v>59</v>
      </c>
      <c r="G17" s="78">
        <f t="shared" si="0"/>
        <v>0</v>
      </c>
      <c r="H17" s="36">
        <v>4</v>
      </c>
      <c r="I17" s="85">
        <f t="shared" si="1"/>
        <v>0</v>
      </c>
      <c r="J17" s="88"/>
      <c r="K17" s="78">
        <f t="shared" si="2"/>
        <v>0</v>
      </c>
      <c r="L17" s="26"/>
      <c r="M17" s="78">
        <f t="shared" si="3"/>
        <v>0</v>
      </c>
      <c r="N17" s="43"/>
      <c r="O17" s="78">
        <f t="shared" si="4"/>
        <v>0</v>
      </c>
    </row>
    <row r="18" spans="1:15" s="6" customFormat="1" x14ac:dyDescent="0.25">
      <c r="A18" s="20"/>
      <c r="B18" s="160" t="s">
        <v>377</v>
      </c>
      <c r="C18" s="27"/>
      <c r="D18" s="36"/>
      <c r="E18" s="76"/>
      <c r="F18" s="63"/>
      <c r="G18" s="78"/>
      <c r="H18" s="36"/>
      <c r="I18" s="85"/>
      <c r="J18" s="88"/>
      <c r="K18" s="78"/>
      <c r="L18" s="26"/>
      <c r="M18" s="78"/>
      <c r="N18" s="43"/>
      <c r="O18" s="78"/>
    </row>
    <row r="19" spans="1:15" s="6" customFormat="1" x14ac:dyDescent="0.2">
      <c r="A19" s="20">
        <v>6</v>
      </c>
      <c r="B19" s="269" t="s">
        <v>109</v>
      </c>
      <c r="C19" s="27"/>
      <c r="D19" s="271">
        <v>2</v>
      </c>
      <c r="E19" s="76">
        <v>45754</v>
      </c>
      <c r="F19" s="149" t="s">
        <v>321</v>
      </c>
      <c r="G19" s="78">
        <f t="shared" si="0"/>
        <v>91508</v>
      </c>
      <c r="H19" s="36">
        <v>2</v>
      </c>
      <c r="I19" s="85">
        <f t="shared" si="1"/>
        <v>91508</v>
      </c>
      <c r="J19" s="88"/>
      <c r="K19" s="78">
        <f t="shared" si="2"/>
        <v>0</v>
      </c>
      <c r="L19" s="26"/>
      <c r="M19" s="78">
        <f t="shared" si="3"/>
        <v>0</v>
      </c>
      <c r="N19" s="43"/>
      <c r="O19" s="78">
        <f t="shared" si="4"/>
        <v>0</v>
      </c>
    </row>
    <row r="20" spans="1:15" s="6" customFormat="1" x14ac:dyDescent="0.2">
      <c r="A20" s="20">
        <v>7</v>
      </c>
      <c r="B20" s="269" t="s">
        <v>28</v>
      </c>
      <c r="C20" s="27"/>
      <c r="D20" s="271">
        <v>2</v>
      </c>
      <c r="E20" s="76">
        <v>18616</v>
      </c>
      <c r="F20" s="149" t="s">
        <v>36</v>
      </c>
      <c r="G20" s="78">
        <f t="shared" si="0"/>
        <v>37232</v>
      </c>
      <c r="H20" s="36">
        <v>1</v>
      </c>
      <c r="I20" s="85">
        <f t="shared" si="1"/>
        <v>18616</v>
      </c>
      <c r="J20" s="88">
        <v>1</v>
      </c>
      <c r="K20" s="78">
        <f t="shared" si="2"/>
        <v>18616</v>
      </c>
      <c r="L20" s="26"/>
      <c r="M20" s="78">
        <f t="shared" si="3"/>
        <v>0</v>
      </c>
      <c r="N20" s="43"/>
      <c r="O20" s="78">
        <f t="shared" si="4"/>
        <v>0</v>
      </c>
    </row>
    <row r="21" spans="1:15" s="6" customFormat="1" x14ac:dyDescent="0.2">
      <c r="A21" s="20">
        <v>8</v>
      </c>
      <c r="B21" s="269" t="s">
        <v>431</v>
      </c>
      <c r="C21" s="27"/>
      <c r="D21" s="271">
        <v>1</v>
      </c>
      <c r="E21" s="76"/>
      <c r="F21" s="149" t="s">
        <v>59</v>
      </c>
      <c r="G21" s="78">
        <f t="shared" si="0"/>
        <v>0</v>
      </c>
      <c r="H21" s="26"/>
      <c r="I21" s="85">
        <f t="shared" si="1"/>
        <v>0</v>
      </c>
      <c r="J21" s="88">
        <v>1</v>
      </c>
      <c r="K21" s="78">
        <f t="shared" si="2"/>
        <v>0</v>
      </c>
      <c r="L21" s="26"/>
      <c r="M21" s="78">
        <f t="shared" si="3"/>
        <v>0</v>
      </c>
      <c r="N21" s="43"/>
      <c r="O21" s="78">
        <f t="shared" si="4"/>
        <v>0</v>
      </c>
    </row>
    <row r="22" spans="1:15" s="6" customFormat="1" x14ac:dyDescent="0.2">
      <c r="A22" s="20">
        <v>9</v>
      </c>
      <c r="B22" s="269" t="s">
        <v>62</v>
      </c>
      <c r="C22" s="27"/>
      <c r="D22" s="271">
        <v>5</v>
      </c>
      <c r="E22" s="76">
        <v>4000</v>
      </c>
      <c r="F22" s="149" t="s">
        <v>36</v>
      </c>
      <c r="G22" s="78">
        <f t="shared" si="0"/>
        <v>20000</v>
      </c>
      <c r="H22" s="26">
        <v>5</v>
      </c>
      <c r="I22" s="85">
        <f t="shared" si="1"/>
        <v>20000</v>
      </c>
      <c r="J22" s="88"/>
      <c r="K22" s="78">
        <f t="shared" si="2"/>
        <v>0</v>
      </c>
      <c r="L22" s="26"/>
      <c r="M22" s="78">
        <f t="shared" si="3"/>
        <v>0</v>
      </c>
      <c r="N22" s="43"/>
      <c r="O22" s="78">
        <f t="shared" si="4"/>
        <v>0</v>
      </c>
    </row>
    <row r="23" spans="1:15" s="6" customFormat="1" x14ac:dyDescent="0.2">
      <c r="A23" s="20">
        <v>10</v>
      </c>
      <c r="B23" s="269" t="s">
        <v>76</v>
      </c>
      <c r="C23" s="27"/>
      <c r="D23" s="271">
        <v>10</v>
      </c>
      <c r="E23" s="76"/>
      <c r="F23" s="149" t="s">
        <v>59</v>
      </c>
      <c r="G23" s="78">
        <f t="shared" si="0"/>
        <v>0</v>
      </c>
      <c r="H23" s="26"/>
      <c r="I23" s="85">
        <f t="shared" si="1"/>
        <v>0</v>
      </c>
      <c r="J23" s="88">
        <v>10</v>
      </c>
      <c r="K23" s="78">
        <f t="shared" si="2"/>
        <v>0</v>
      </c>
      <c r="L23" s="26"/>
      <c r="M23" s="78">
        <f t="shared" si="3"/>
        <v>0</v>
      </c>
      <c r="N23" s="43"/>
      <c r="O23" s="78">
        <f t="shared" si="4"/>
        <v>0</v>
      </c>
    </row>
    <row r="24" spans="1:15" s="6" customFormat="1" x14ac:dyDescent="0.2">
      <c r="A24" s="20">
        <v>11</v>
      </c>
      <c r="B24" s="269" t="s">
        <v>432</v>
      </c>
      <c r="C24" s="27"/>
      <c r="D24" s="271">
        <v>2</v>
      </c>
      <c r="E24" s="76">
        <v>10000</v>
      </c>
      <c r="F24" s="149" t="s">
        <v>31</v>
      </c>
      <c r="G24" s="78">
        <f t="shared" si="0"/>
        <v>20000</v>
      </c>
      <c r="H24" s="26">
        <v>2</v>
      </c>
      <c r="I24" s="85">
        <f t="shared" si="1"/>
        <v>20000</v>
      </c>
      <c r="J24" s="88"/>
      <c r="K24" s="78">
        <f t="shared" si="2"/>
        <v>0</v>
      </c>
      <c r="L24" s="26"/>
      <c r="M24" s="78">
        <f t="shared" si="3"/>
        <v>0</v>
      </c>
      <c r="N24" s="43"/>
      <c r="O24" s="78">
        <f t="shared" si="4"/>
        <v>0</v>
      </c>
    </row>
    <row r="25" spans="1:15" s="6" customFormat="1" x14ac:dyDescent="0.2">
      <c r="A25" s="20"/>
      <c r="B25" s="270" t="s">
        <v>427</v>
      </c>
      <c r="C25" s="27"/>
      <c r="D25" s="271"/>
      <c r="E25" s="76"/>
      <c r="F25" s="149"/>
      <c r="G25" s="78"/>
      <c r="H25" s="26"/>
      <c r="I25" s="85"/>
      <c r="J25" s="88"/>
      <c r="K25" s="78"/>
      <c r="L25" s="26"/>
      <c r="M25" s="78"/>
      <c r="N25" s="43"/>
      <c r="O25" s="78"/>
    </row>
    <row r="26" spans="1:15" s="6" customFormat="1" x14ac:dyDescent="0.2">
      <c r="A26" s="20">
        <v>12</v>
      </c>
      <c r="B26" s="268" t="s">
        <v>378</v>
      </c>
      <c r="C26" s="27"/>
      <c r="D26" s="271">
        <v>1</v>
      </c>
      <c r="E26" s="76"/>
      <c r="F26" s="149" t="s">
        <v>29</v>
      </c>
      <c r="G26" s="78">
        <f t="shared" si="0"/>
        <v>0</v>
      </c>
      <c r="H26" s="26">
        <v>1</v>
      </c>
      <c r="I26" s="85">
        <f t="shared" si="1"/>
        <v>0</v>
      </c>
      <c r="J26" s="88"/>
      <c r="K26" s="78">
        <f t="shared" si="2"/>
        <v>0</v>
      </c>
      <c r="L26" s="26"/>
      <c r="M26" s="78">
        <f t="shared" si="3"/>
        <v>0</v>
      </c>
      <c r="N26" s="43"/>
      <c r="O26" s="78">
        <f t="shared" si="4"/>
        <v>0</v>
      </c>
    </row>
    <row r="27" spans="1:15" s="6" customFormat="1" x14ac:dyDescent="0.2">
      <c r="A27" s="20">
        <v>13</v>
      </c>
      <c r="B27" s="268" t="s">
        <v>379</v>
      </c>
      <c r="C27" s="27"/>
      <c r="D27" s="271">
        <v>1</v>
      </c>
      <c r="E27" s="76"/>
      <c r="F27" s="149" t="s">
        <v>29</v>
      </c>
      <c r="G27" s="78">
        <f t="shared" si="0"/>
        <v>0</v>
      </c>
      <c r="H27" s="26"/>
      <c r="I27" s="85">
        <f t="shared" si="1"/>
        <v>0</v>
      </c>
      <c r="J27" s="88"/>
      <c r="K27" s="78">
        <f t="shared" si="2"/>
        <v>0</v>
      </c>
      <c r="L27" s="26">
        <v>1</v>
      </c>
      <c r="M27" s="78">
        <f t="shared" si="3"/>
        <v>0</v>
      </c>
      <c r="N27" s="43"/>
      <c r="O27" s="78">
        <f t="shared" si="4"/>
        <v>0</v>
      </c>
    </row>
    <row r="28" spans="1:15" s="6" customFormat="1" x14ac:dyDescent="0.2">
      <c r="A28" s="20">
        <v>14</v>
      </c>
      <c r="B28" s="268" t="s">
        <v>380</v>
      </c>
      <c r="C28" s="27"/>
      <c r="D28" s="271">
        <v>2</v>
      </c>
      <c r="E28" s="76"/>
      <c r="F28" s="149" t="s">
        <v>36</v>
      </c>
      <c r="G28" s="78">
        <f t="shared" si="0"/>
        <v>0</v>
      </c>
      <c r="H28" s="26">
        <v>2</v>
      </c>
      <c r="I28" s="85">
        <f t="shared" si="1"/>
        <v>0</v>
      </c>
      <c r="J28" s="88"/>
      <c r="K28" s="78">
        <f t="shared" si="2"/>
        <v>0</v>
      </c>
      <c r="L28" s="26"/>
      <c r="M28" s="78">
        <f t="shared" si="3"/>
        <v>0</v>
      </c>
      <c r="N28" s="43"/>
      <c r="O28" s="78">
        <f t="shared" si="4"/>
        <v>0</v>
      </c>
    </row>
    <row r="29" spans="1:15" s="6" customFormat="1" x14ac:dyDescent="0.2">
      <c r="A29" s="20">
        <v>15</v>
      </c>
      <c r="B29" s="268" t="s">
        <v>381</v>
      </c>
      <c r="C29" s="27"/>
      <c r="D29" s="271">
        <v>1</v>
      </c>
      <c r="E29" s="76"/>
      <c r="F29" s="149" t="s">
        <v>29</v>
      </c>
      <c r="G29" s="78">
        <f t="shared" si="0"/>
        <v>0</v>
      </c>
      <c r="H29" s="26"/>
      <c r="I29" s="85">
        <f t="shared" si="1"/>
        <v>0</v>
      </c>
      <c r="J29" s="88"/>
      <c r="K29" s="78">
        <f t="shared" si="2"/>
        <v>0</v>
      </c>
      <c r="L29" s="26">
        <v>1</v>
      </c>
      <c r="M29" s="78">
        <f t="shared" si="3"/>
        <v>0</v>
      </c>
      <c r="N29" s="43"/>
      <c r="O29" s="78">
        <f t="shared" si="4"/>
        <v>0</v>
      </c>
    </row>
    <row r="30" spans="1:15" s="6" customFormat="1" x14ac:dyDescent="0.2">
      <c r="A30" s="20">
        <v>16</v>
      </c>
      <c r="B30" s="268" t="s">
        <v>382</v>
      </c>
      <c r="C30" s="27"/>
      <c r="D30" s="271">
        <v>1</v>
      </c>
      <c r="E30" s="76"/>
      <c r="F30" s="149" t="s">
        <v>29</v>
      </c>
      <c r="G30" s="78">
        <f t="shared" si="0"/>
        <v>0</v>
      </c>
      <c r="H30" s="26">
        <v>1</v>
      </c>
      <c r="I30" s="85">
        <f t="shared" si="1"/>
        <v>0</v>
      </c>
      <c r="J30" s="88"/>
      <c r="K30" s="78">
        <f t="shared" si="2"/>
        <v>0</v>
      </c>
      <c r="L30" s="26"/>
      <c r="M30" s="78">
        <f t="shared" si="3"/>
        <v>0</v>
      </c>
      <c r="N30" s="43"/>
      <c r="O30" s="78">
        <f t="shared" si="4"/>
        <v>0</v>
      </c>
    </row>
    <row r="31" spans="1:15" x14ac:dyDescent="0.2">
      <c r="A31" s="20">
        <v>17</v>
      </c>
      <c r="B31" s="268" t="s">
        <v>383</v>
      </c>
      <c r="C31" s="27"/>
      <c r="D31" s="271">
        <v>1</v>
      </c>
      <c r="E31" s="76"/>
      <c r="F31" s="149" t="s">
        <v>29</v>
      </c>
      <c r="G31" s="78"/>
      <c r="H31" s="36">
        <v>1</v>
      </c>
      <c r="I31" s="85">
        <f t="shared" si="1"/>
        <v>0</v>
      </c>
      <c r="J31" s="88"/>
      <c r="K31" s="78">
        <f t="shared" si="2"/>
        <v>0</v>
      </c>
      <c r="L31" s="26"/>
      <c r="M31" s="78">
        <f t="shared" si="3"/>
        <v>0</v>
      </c>
      <c r="N31" s="43"/>
      <c r="O31" s="78">
        <f t="shared" si="4"/>
        <v>0</v>
      </c>
    </row>
    <row r="32" spans="1:15" x14ac:dyDescent="0.2">
      <c r="A32" s="20">
        <v>18</v>
      </c>
      <c r="B32" s="268" t="s">
        <v>384</v>
      </c>
      <c r="C32" s="27"/>
      <c r="D32" s="271">
        <v>1</v>
      </c>
      <c r="E32" s="76"/>
      <c r="F32" s="149" t="s">
        <v>31</v>
      </c>
      <c r="G32" s="78"/>
      <c r="H32" s="36">
        <v>1</v>
      </c>
      <c r="I32" s="85">
        <f t="shared" si="1"/>
        <v>0</v>
      </c>
      <c r="J32" s="88"/>
      <c r="K32" s="78">
        <f t="shared" si="2"/>
        <v>0</v>
      </c>
      <c r="L32" s="26"/>
      <c r="M32" s="78">
        <f t="shared" si="3"/>
        <v>0</v>
      </c>
      <c r="N32" s="43"/>
      <c r="O32" s="78">
        <f t="shared" si="4"/>
        <v>0</v>
      </c>
    </row>
    <row r="33" spans="1:15" x14ac:dyDescent="0.2">
      <c r="A33" s="20">
        <v>19</v>
      </c>
      <c r="B33" s="268" t="s">
        <v>385</v>
      </c>
      <c r="C33" s="27"/>
      <c r="D33" s="271">
        <v>1</v>
      </c>
      <c r="E33" s="76"/>
      <c r="F33" s="149" t="s">
        <v>29</v>
      </c>
      <c r="G33" s="78"/>
      <c r="H33" s="36">
        <v>1</v>
      </c>
      <c r="I33" s="85">
        <f t="shared" si="1"/>
        <v>0</v>
      </c>
      <c r="J33" s="88"/>
      <c r="K33" s="78">
        <f t="shared" si="2"/>
        <v>0</v>
      </c>
      <c r="L33" s="26"/>
      <c r="M33" s="78">
        <f t="shared" si="3"/>
        <v>0</v>
      </c>
      <c r="N33" s="43"/>
      <c r="O33" s="78">
        <f t="shared" si="4"/>
        <v>0</v>
      </c>
    </row>
    <row r="34" spans="1:15" x14ac:dyDescent="0.2">
      <c r="A34" s="20"/>
      <c r="B34" s="465" t="s">
        <v>605</v>
      </c>
      <c r="C34" s="27"/>
      <c r="D34" s="271"/>
      <c r="E34" s="76"/>
      <c r="F34" s="149"/>
      <c r="G34" s="78">
        <f>SUM(G13:G33)</f>
        <v>171740</v>
      </c>
      <c r="H34" s="36"/>
      <c r="I34" s="85">
        <f>SUM(I13:I33)</f>
        <v>153124</v>
      </c>
      <c r="J34" s="88"/>
      <c r="K34" s="78">
        <f>SUM(K13:K33)</f>
        <v>18616</v>
      </c>
      <c r="L34" s="26"/>
      <c r="M34" s="78"/>
      <c r="N34" s="43"/>
      <c r="O34" s="78"/>
    </row>
    <row r="35" spans="1:15" x14ac:dyDescent="0.25">
      <c r="A35" s="7" t="s">
        <v>5</v>
      </c>
      <c r="B35" s="8"/>
      <c r="C35" s="453"/>
      <c r="D35" s="8" t="s">
        <v>6</v>
      </c>
      <c r="E35" s="181"/>
      <c r="F35" s="61"/>
      <c r="G35" s="8"/>
      <c r="H35" s="8"/>
      <c r="I35" s="9"/>
      <c r="J35" s="8"/>
      <c r="K35" s="9"/>
      <c r="L35" s="6"/>
      <c r="M35" s="7" t="s">
        <v>7</v>
      </c>
      <c r="N35" s="8"/>
    </row>
    <row r="36" spans="1:15" x14ac:dyDescent="0.25">
      <c r="D36" s="7" t="s">
        <v>8</v>
      </c>
      <c r="I36" s="10"/>
    </row>
    <row r="37" spans="1:15" x14ac:dyDescent="0.25">
      <c r="G37" s="99"/>
      <c r="I37" s="10"/>
    </row>
    <row r="38" spans="1:15" x14ac:dyDescent="0.25">
      <c r="I38" s="10"/>
    </row>
    <row r="39" spans="1:15" x14ac:dyDescent="0.25">
      <c r="A39" s="496" t="s">
        <v>75</v>
      </c>
      <c r="B39" s="496"/>
      <c r="C39" s="454"/>
      <c r="D39" s="494" t="s">
        <v>9</v>
      </c>
      <c r="E39" s="494"/>
      <c r="F39" s="494"/>
      <c r="G39" s="5"/>
      <c r="H39" s="494" t="s">
        <v>10</v>
      </c>
      <c r="I39" s="494"/>
      <c r="J39" s="494"/>
      <c r="K39" s="5"/>
      <c r="L39" s="5"/>
      <c r="M39" s="494" t="s">
        <v>24</v>
      </c>
      <c r="N39" s="494"/>
      <c r="O39" s="494"/>
    </row>
    <row r="40" spans="1:15" x14ac:dyDescent="0.25">
      <c r="A40" s="497" t="s">
        <v>11</v>
      </c>
      <c r="B40" s="497"/>
      <c r="C40" s="455"/>
      <c r="D40" s="495" t="s">
        <v>12</v>
      </c>
      <c r="E40" s="495"/>
      <c r="F40" s="495"/>
      <c r="G40" s="12"/>
      <c r="H40" s="495" t="s">
        <v>13</v>
      </c>
      <c r="I40" s="495"/>
      <c r="J40" s="495"/>
      <c r="K40" s="12"/>
      <c r="L40" s="12"/>
      <c r="M40" s="495" t="s">
        <v>25</v>
      </c>
      <c r="N40" s="495"/>
      <c r="O40" s="495"/>
    </row>
    <row r="41" spans="1:15" x14ac:dyDescent="0.25">
      <c r="A41" s="466"/>
      <c r="B41" s="468" t="s">
        <v>475</v>
      </c>
      <c r="C41" s="466"/>
      <c r="D41" s="466"/>
      <c r="E41" s="466"/>
      <c r="F41" s="466"/>
      <c r="G41" s="469">
        <f>G34</f>
        <v>171740</v>
      </c>
      <c r="H41" s="466"/>
      <c r="I41" s="470">
        <f>I34</f>
        <v>153124</v>
      </c>
      <c r="J41" s="466"/>
      <c r="K41" s="469">
        <f>K34</f>
        <v>18616</v>
      </c>
      <c r="L41" s="467"/>
      <c r="M41" s="466"/>
      <c r="N41" s="466"/>
      <c r="O41" s="466"/>
    </row>
    <row r="42" spans="1:15" x14ac:dyDescent="0.2">
      <c r="A42" s="20">
        <v>20</v>
      </c>
      <c r="B42" s="268" t="s">
        <v>386</v>
      </c>
      <c r="C42" s="27"/>
      <c r="D42" s="271">
        <v>4</v>
      </c>
      <c r="E42" s="76"/>
      <c r="F42" s="149" t="s">
        <v>36</v>
      </c>
      <c r="G42" s="78"/>
      <c r="H42" s="36">
        <v>4</v>
      </c>
      <c r="I42" s="85">
        <f t="shared" si="1"/>
        <v>0</v>
      </c>
      <c r="J42" s="88"/>
      <c r="K42" s="78">
        <f t="shared" si="2"/>
        <v>0</v>
      </c>
      <c r="L42" s="26"/>
      <c r="M42" s="78">
        <f t="shared" si="3"/>
        <v>0</v>
      </c>
      <c r="N42" s="43"/>
      <c r="O42" s="78">
        <f t="shared" si="4"/>
        <v>0</v>
      </c>
    </row>
    <row r="43" spans="1:15" x14ac:dyDescent="0.2">
      <c r="A43" s="20">
        <v>21</v>
      </c>
      <c r="B43" s="268" t="s">
        <v>387</v>
      </c>
      <c r="C43" s="27"/>
      <c r="D43" s="271">
        <v>1</v>
      </c>
      <c r="E43" s="76"/>
      <c r="F43" s="149" t="s">
        <v>31</v>
      </c>
      <c r="G43" s="78"/>
      <c r="H43" s="36">
        <v>1</v>
      </c>
      <c r="I43" s="85">
        <f t="shared" si="1"/>
        <v>0</v>
      </c>
      <c r="J43" s="88"/>
      <c r="K43" s="78">
        <f t="shared" si="2"/>
        <v>0</v>
      </c>
      <c r="L43" s="26"/>
      <c r="M43" s="78">
        <f t="shared" si="3"/>
        <v>0</v>
      </c>
      <c r="N43" s="43"/>
      <c r="O43" s="78">
        <f t="shared" si="4"/>
        <v>0</v>
      </c>
    </row>
    <row r="44" spans="1:15" x14ac:dyDescent="0.2">
      <c r="A44" s="20">
        <v>22</v>
      </c>
      <c r="B44" s="268" t="s">
        <v>388</v>
      </c>
      <c r="C44" s="27"/>
      <c r="D44" s="271">
        <v>1</v>
      </c>
      <c r="E44" s="76"/>
      <c r="F44" s="149" t="s">
        <v>29</v>
      </c>
      <c r="G44" s="78"/>
      <c r="H44" s="36">
        <v>1</v>
      </c>
      <c r="I44" s="85">
        <f t="shared" si="1"/>
        <v>0</v>
      </c>
      <c r="J44" s="88"/>
      <c r="K44" s="78">
        <f t="shared" si="2"/>
        <v>0</v>
      </c>
      <c r="L44" s="26"/>
      <c r="M44" s="78">
        <f t="shared" si="3"/>
        <v>0</v>
      </c>
      <c r="N44" s="43"/>
      <c r="O44" s="78">
        <f t="shared" si="4"/>
        <v>0</v>
      </c>
    </row>
    <row r="45" spans="1:15" x14ac:dyDescent="0.2">
      <c r="A45" s="20">
        <v>23</v>
      </c>
      <c r="B45" s="268" t="s">
        <v>389</v>
      </c>
      <c r="C45" s="27"/>
      <c r="D45" s="271">
        <v>1</v>
      </c>
      <c r="E45" s="76"/>
      <c r="F45" s="149" t="s">
        <v>31</v>
      </c>
      <c r="G45" s="78"/>
      <c r="H45" s="36">
        <v>1</v>
      </c>
      <c r="I45" s="85">
        <f t="shared" si="1"/>
        <v>0</v>
      </c>
      <c r="J45" s="88"/>
      <c r="K45" s="78">
        <f t="shared" si="2"/>
        <v>0</v>
      </c>
      <c r="L45" s="26"/>
      <c r="M45" s="78">
        <f t="shared" si="3"/>
        <v>0</v>
      </c>
      <c r="N45" s="43"/>
      <c r="O45" s="78">
        <f t="shared" si="4"/>
        <v>0</v>
      </c>
    </row>
    <row r="46" spans="1:15" x14ac:dyDescent="0.2">
      <c r="A46" s="20">
        <v>24</v>
      </c>
      <c r="B46" s="268" t="s">
        <v>390</v>
      </c>
      <c r="C46" s="27"/>
      <c r="D46" s="271">
        <v>1</v>
      </c>
      <c r="E46" s="76"/>
      <c r="F46" s="149" t="s">
        <v>29</v>
      </c>
      <c r="G46" s="78"/>
      <c r="H46" s="36">
        <v>1</v>
      </c>
      <c r="I46" s="85">
        <f t="shared" si="1"/>
        <v>0</v>
      </c>
      <c r="J46" s="88"/>
      <c r="K46" s="78">
        <f t="shared" si="2"/>
        <v>0</v>
      </c>
      <c r="L46" s="26"/>
      <c r="M46" s="78">
        <f t="shared" si="3"/>
        <v>0</v>
      </c>
      <c r="N46" s="43"/>
      <c r="O46" s="78">
        <f t="shared" si="4"/>
        <v>0</v>
      </c>
    </row>
    <row r="47" spans="1:15" x14ac:dyDescent="0.2">
      <c r="A47" s="20">
        <v>25</v>
      </c>
      <c r="B47" s="268" t="s">
        <v>391</v>
      </c>
      <c r="C47" s="27"/>
      <c r="D47" s="271">
        <v>10</v>
      </c>
      <c r="E47" s="76"/>
      <c r="F47" s="149" t="s">
        <v>36</v>
      </c>
      <c r="G47" s="46"/>
      <c r="H47" s="26">
        <v>10</v>
      </c>
      <c r="I47" s="85">
        <f t="shared" si="1"/>
        <v>0</v>
      </c>
      <c r="J47" s="88"/>
      <c r="K47" s="78">
        <f t="shared" si="2"/>
        <v>0</v>
      </c>
      <c r="L47" s="26"/>
      <c r="M47" s="78">
        <f t="shared" si="3"/>
        <v>0</v>
      </c>
      <c r="N47" s="43"/>
      <c r="O47" s="78">
        <f t="shared" si="4"/>
        <v>0</v>
      </c>
    </row>
    <row r="48" spans="1:15" x14ac:dyDescent="0.2">
      <c r="A48" s="20">
        <v>26</v>
      </c>
      <c r="B48" s="268" t="s">
        <v>392</v>
      </c>
      <c r="C48" s="27"/>
      <c r="D48" s="271">
        <v>4</v>
      </c>
      <c r="E48" s="76"/>
      <c r="F48" s="149" t="s">
        <v>36</v>
      </c>
      <c r="G48" s="46"/>
      <c r="H48" s="26">
        <v>4</v>
      </c>
      <c r="I48" s="85">
        <f t="shared" si="1"/>
        <v>0</v>
      </c>
      <c r="J48" s="88"/>
      <c r="K48" s="78">
        <f t="shared" si="2"/>
        <v>0</v>
      </c>
      <c r="L48" s="26"/>
      <c r="M48" s="78">
        <f t="shared" si="3"/>
        <v>0</v>
      </c>
      <c r="N48" s="43"/>
      <c r="O48" s="78">
        <f t="shared" si="4"/>
        <v>0</v>
      </c>
    </row>
    <row r="49" spans="1:15" x14ac:dyDescent="0.2">
      <c r="A49" s="20">
        <v>27</v>
      </c>
      <c r="B49" s="240" t="s">
        <v>393</v>
      </c>
      <c r="C49" s="27"/>
      <c r="D49" s="271">
        <v>4</v>
      </c>
      <c r="E49" s="76"/>
      <c r="F49" s="149" t="s">
        <v>36</v>
      </c>
      <c r="G49" s="46"/>
      <c r="H49" s="26">
        <v>4</v>
      </c>
      <c r="I49" s="85">
        <f t="shared" si="1"/>
        <v>0</v>
      </c>
      <c r="J49" s="88"/>
      <c r="K49" s="78">
        <f t="shared" si="2"/>
        <v>0</v>
      </c>
      <c r="L49" s="26"/>
      <c r="M49" s="78">
        <f t="shared" si="3"/>
        <v>0</v>
      </c>
      <c r="N49" s="43"/>
      <c r="O49" s="78">
        <f t="shared" si="4"/>
        <v>0</v>
      </c>
    </row>
    <row r="50" spans="1:15" x14ac:dyDescent="0.2">
      <c r="A50" s="20">
        <v>28</v>
      </c>
      <c r="B50" s="268" t="s">
        <v>394</v>
      </c>
      <c r="C50" s="27"/>
      <c r="D50" s="271">
        <v>2</v>
      </c>
      <c r="E50" s="76"/>
      <c r="F50" s="149" t="s">
        <v>36</v>
      </c>
      <c r="G50" s="46"/>
      <c r="H50" s="26">
        <v>2</v>
      </c>
      <c r="I50" s="85">
        <f t="shared" si="1"/>
        <v>0</v>
      </c>
      <c r="J50" s="88"/>
      <c r="K50" s="78">
        <f t="shared" si="2"/>
        <v>0</v>
      </c>
      <c r="L50" s="26"/>
      <c r="M50" s="78">
        <f t="shared" si="3"/>
        <v>0</v>
      </c>
      <c r="N50" s="43"/>
      <c r="O50" s="78">
        <f t="shared" si="4"/>
        <v>0</v>
      </c>
    </row>
    <row r="51" spans="1:15" x14ac:dyDescent="0.2">
      <c r="A51" s="20">
        <v>9</v>
      </c>
      <c r="B51" s="268" t="s">
        <v>395</v>
      </c>
      <c r="C51" s="27"/>
      <c r="D51" s="271">
        <v>4</v>
      </c>
      <c r="E51" s="76"/>
      <c r="F51" s="149" t="s">
        <v>36</v>
      </c>
      <c r="G51" s="46"/>
      <c r="H51" s="26">
        <v>4</v>
      </c>
      <c r="I51" s="85">
        <f t="shared" si="1"/>
        <v>0</v>
      </c>
      <c r="J51" s="88"/>
      <c r="K51" s="78">
        <f t="shared" si="2"/>
        <v>0</v>
      </c>
      <c r="L51" s="26"/>
      <c r="M51" s="78">
        <f t="shared" si="3"/>
        <v>0</v>
      </c>
      <c r="N51" s="43"/>
      <c r="O51" s="78">
        <f t="shared" si="4"/>
        <v>0</v>
      </c>
    </row>
    <row r="52" spans="1:15" x14ac:dyDescent="0.2">
      <c r="A52" s="20">
        <v>30</v>
      </c>
      <c r="B52" s="268" t="s">
        <v>396</v>
      </c>
      <c r="C52" s="27"/>
      <c r="D52" s="271">
        <v>14</v>
      </c>
      <c r="E52" s="76"/>
      <c r="F52" s="149" t="s">
        <v>36</v>
      </c>
      <c r="G52" s="46"/>
      <c r="H52" s="26">
        <v>14</v>
      </c>
      <c r="I52" s="85">
        <f t="shared" si="1"/>
        <v>0</v>
      </c>
      <c r="J52" s="88"/>
      <c r="K52" s="78">
        <f t="shared" si="2"/>
        <v>0</v>
      </c>
      <c r="L52" s="26"/>
      <c r="M52" s="78">
        <f t="shared" si="3"/>
        <v>0</v>
      </c>
      <c r="N52" s="43"/>
      <c r="O52" s="78">
        <f t="shared" si="4"/>
        <v>0</v>
      </c>
    </row>
    <row r="53" spans="1:15" x14ac:dyDescent="0.2">
      <c r="A53" s="20">
        <v>31</v>
      </c>
      <c r="B53" s="268" t="s">
        <v>397</v>
      </c>
      <c r="C53" s="27"/>
      <c r="D53" s="271">
        <v>3</v>
      </c>
      <c r="E53" s="76"/>
      <c r="F53" s="149" t="s">
        <v>36</v>
      </c>
      <c r="G53" s="46"/>
      <c r="H53" s="26"/>
      <c r="I53" s="85">
        <f t="shared" si="1"/>
        <v>0</v>
      </c>
      <c r="J53" s="88"/>
      <c r="K53" s="78">
        <f t="shared" si="2"/>
        <v>0</v>
      </c>
      <c r="L53" s="26">
        <v>3</v>
      </c>
      <c r="M53" s="78">
        <f t="shared" si="3"/>
        <v>0</v>
      </c>
      <c r="N53" s="43"/>
      <c r="O53" s="78">
        <f t="shared" si="4"/>
        <v>0</v>
      </c>
    </row>
    <row r="54" spans="1:15" x14ac:dyDescent="0.2">
      <c r="A54" s="20">
        <v>32</v>
      </c>
      <c r="B54" s="268" t="s">
        <v>398</v>
      </c>
      <c r="C54" s="27"/>
      <c r="D54" s="271">
        <v>1</v>
      </c>
      <c r="E54" s="76"/>
      <c r="F54" s="149" t="s">
        <v>77</v>
      </c>
      <c r="G54" s="46"/>
      <c r="H54" s="26"/>
      <c r="I54" s="85">
        <f t="shared" si="1"/>
        <v>0</v>
      </c>
      <c r="J54" s="88"/>
      <c r="K54" s="78">
        <f t="shared" si="2"/>
        <v>0</v>
      </c>
      <c r="L54" s="26">
        <v>1</v>
      </c>
      <c r="M54" s="78">
        <f t="shared" si="3"/>
        <v>0</v>
      </c>
      <c r="N54" s="43"/>
      <c r="O54" s="78">
        <f t="shared" si="4"/>
        <v>0</v>
      </c>
    </row>
    <row r="55" spans="1:15" x14ac:dyDescent="0.2">
      <c r="A55" s="20">
        <v>33</v>
      </c>
      <c r="B55" s="268" t="s">
        <v>399</v>
      </c>
      <c r="C55" s="27"/>
      <c r="D55" s="271">
        <v>5</v>
      </c>
      <c r="E55" s="76"/>
      <c r="F55" s="149" t="s">
        <v>428</v>
      </c>
      <c r="G55" s="46"/>
      <c r="H55" s="26"/>
      <c r="I55" s="85">
        <f t="shared" si="1"/>
        <v>0</v>
      </c>
      <c r="J55" s="88"/>
      <c r="K55" s="78">
        <f t="shared" si="2"/>
        <v>0</v>
      </c>
      <c r="L55" s="26">
        <v>5</v>
      </c>
      <c r="M55" s="78">
        <f t="shared" si="3"/>
        <v>0</v>
      </c>
      <c r="N55" s="43"/>
      <c r="O55" s="78">
        <f t="shared" si="4"/>
        <v>0</v>
      </c>
    </row>
    <row r="56" spans="1:15" x14ac:dyDescent="0.2">
      <c r="A56" s="20">
        <v>34</v>
      </c>
      <c r="B56" s="268" t="s">
        <v>400</v>
      </c>
      <c r="C56" s="27"/>
      <c r="D56" s="271">
        <v>5</v>
      </c>
      <c r="E56" s="76"/>
      <c r="F56" s="149" t="s">
        <v>429</v>
      </c>
      <c r="G56" s="46"/>
      <c r="H56" s="26"/>
      <c r="I56" s="85">
        <f t="shared" si="1"/>
        <v>0</v>
      </c>
      <c r="J56" s="88"/>
      <c r="K56" s="78">
        <f t="shared" si="2"/>
        <v>0</v>
      </c>
      <c r="L56" s="26">
        <v>5</v>
      </c>
      <c r="M56" s="78">
        <f t="shared" si="3"/>
        <v>0</v>
      </c>
      <c r="N56" s="43"/>
      <c r="O56" s="78">
        <f t="shared" si="4"/>
        <v>0</v>
      </c>
    </row>
    <row r="57" spans="1:15" x14ac:dyDescent="0.2">
      <c r="A57" s="20">
        <v>35</v>
      </c>
      <c r="B57" s="268" t="s">
        <v>401</v>
      </c>
      <c r="C57" s="27"/>
      <c r="D57" s="271">
        <v>2</v>
      </c>
      <c r="E57" s="76"/>
      <c r="F57" s="149" t="s">
        <v>264</v>
      </c>
      <c r="G57" s="46"/>
      <c r="H57" s="26"/>
      <c r="I57" s="85">
        <f t="shared" si="1"/>
        <v>0</v>
      </c>
      <c r="J57" s="88"/>
      <c r="K57" s="78">
        <f t="shared" si="2"/>
        <v>0</v>
      </c>
      <c r="L57" s="26">
        <v>2</v>
      </c>
      <c r="M57" s="78">
        <f t="shared" si="3"/>
        <v>0</v>
      </c>
      <c r="N57" s="43"/>
      <c r="O57" s="78">
        <f t="shared" si="4"/>
        <v>0</v>
      </c>
    </row>
    <row r="58" spans="1:15" x14ac:dyDescent="0.2">
      <c r="A58" s="20">
        <v>36</v>
      </c>
      <c r="B58" s="268" t="s">
        <v>402</v>
      </c>
      <c r="C58" s="27"/>
      <c r="D58" s="271">
        <v>1</v>
      </c>
      <c r="E58" s="76"/>
      <c r="F58" s="149" t="s">
        <v>29</v>
      </c>
      <c r="G58" s="46"/>
      <c r="H58" s="26"/>
      <c r="I58" s="85">
        <f t="shared" si="1"/>
        <v>0</v>
      </c>
      <c r="J58" s="88"/>
      <c r="K58" s="78">
        <f t="shared" si="2"/>
        <v>0</v>
      </c>
      <c r="L58" s="26">
        <v>1</v>
      </c>
      <c r="M58" s="78">
        <f t="shared" si="3"/>
        <v>0</v>
      </c>
      <c r="N58" s="43"/>
      <c r="O58" s="78">
        <f t="shared" si="4"/>
        <v>0</v>
      </c>
    </row>
    <row r="59" spans="1:15" x14ac:dyDescent="0.2">
      <c r="A59" s="20">
        <v>37</v>
      </c>
      <c r="B59" s="268" t="s">
        <v>403</v>
      </c>
      <c r="C59" s="27"/>
      <c r="D59" s="271">
        <v>2</v>
      </c>
      <c r="E59" s="76"/>
      <c r="F59" s="149" t="s">
        <v>31</v>
      </c>
      <c r="G59" s="46"/>
      <c r="H59" s="26">
        <v>2</v>
      </c>
      <c r="I59" s="85">
        <f t="shared" si="1"/>
        <v>0</v>
      </c>
      <c r="J59" s="88"/>
      <c r="K59" s="78">
        <f t="shared" si="2"/>
        <v>0</v>
      </c>
      <c r="L59" s="26"/>
      <c r="M59" s="78">
        <f t="shared" si="3"/>
        <v>0</v>
      </c>
      <c r="N59" s="43"/>
      <c r="O59" s="78">
        <f t="shared" si="4"/>
        <v>0</v>
      </c>
    </row>
    <row r="60" spans="1:15" x14ac:dyDescent="0.2">
      <c r="A60" s="20">
        <v>38</v>
      </c>
      <c r="B60" s="268" t="s">
        <v>404</v>
      </c>
      <c r="C60" s="27"/>
      <c r="D60" s="271">
        <v>1</v>
      </c>
      <c r="E60" s="76"/>
      <c r="F60" s="149" t="s">
        <v>31</v>
      </c>
      <c r="G60" s="46"/>
      <c r="H60" s="26">
        <v>1</v>
      </c>
      <c r="I60" s="85">
        <f t="shared" si="1"/>
        <v>0</v>
      </c>
      <c r="J60" s="88"/>
      <c r="K60" s="78">
        <f t="shared" si="2"/>
        <v>0</v>
      </c>
      <c r="L60" s="26"/>
      <c r="M60" s="78">
        <f t="shared" si="3"/>
        <v>0</v>
      </c>
      <c r="N60" s="43"/>
      <c r="O60" s="78">
        <f t="shared" si="4"/>
        <v>0</v>
      </c>
    </row>
    <row r="61" spans="1:15" x14ac:dyDescent="0.2">
      <c r="A61" s="20">
        <v>39</v>
      </c>
      <c r="B61" s="268" t="s">
        <v>405</v>
      </c>
      <c r="C61" s="27"/>
      <c r="D61" s="271">
        <v>2</v>
      </c>
      <c r="E61" s="76"/>
      <c r="F61" s="149" t="s">
        <v>36</v>
      </c>
      <c r="G61" s="46"/>
      <c r="H61" s="26"/>
      <c r="I61" s="85">
        <f t="shared" si="1"/>
        <v>0</v>
      </c>
      <c r="J61" s="88"/>
      <c r="K61" s="78">
        <f t="shared" si="2"/>
        <v>0</v>
      </c>
      <c r="L61" s="26">
        <v>2</v>
      </c>
      <c r="M61" s="78">
        <f t="shared" si="3"/>
        <v>0</v>
      </c>
      <c r="N61" s="43"/>
      <c r="O61" s="78">
        <f t="shared" si="4"/>
        <v>0</v>
      </c>
    </row>
    <row r="62" spans="1:15" x14ac:dyDescent="0.2">
      <c r="A62" s="20"/>
      <c r="B62" s="268"/>
      <c r="C62" s="27"/>
      <c r="D62" s="471"/>
      <c r="E62" s="76"/>
      <c r="F62" s="149"/>
      <c r="G62" s="46"/>
      <c r="H62" s="26"/>
      <c r="I62" s="85"/>
      <c r="J62" s="88"/>
      <c r="K62" s="78"/>
      <c r="L62" s="26"/>
      <c r="M62" s="78"/>
      <c r="N62" s="43"/>
      <c r="O62" s="78"/>
    </row>
    <row r="63" spans="1:15" x14ac:dyDescent="0.2">
      <c r="A63" s="20"/>
      <c r="B63" s="465" t="s">
        <v>605</v>
      </c>
      <c r="C63" s="27"/>
      <c r="D63" s="271"/>
      <c r="E63" s="76"/>
      <c r="F63" s="149"/>
      <c r="G63" s="78">
        <f>SUM(G41:G62)</f>
        <v>171740</v>
      </c>
      <c r="H63" s="36"/>
      <c r="I63" s="85">
        <f>SUM(I41:I62)</f>
        <v>153124</v>
      </c>
      <c r="J63" s="88"/>
      <c r="K63" s="78">
        <f>SUM(K41:K62)</f>
        <v>18616</v>
      </c>
      <c r="L63" s="26"/>
      <c r="M63" s="78"/>
      <c r="N63" s="43"/>
      <c r="O63" s="78"/>
    </row>
    <row r="64" spans="1:15" x14ac:dyDescent="0.25">
      <c r="A64" s="7" t="s">
        <v>5</v>
      </c>
      <c r="B64" s="8"/>
      <c r="C64" s="453"/>
      <c r="D64" s="8" t="s">
        <v>6</v>
      </c>
      <c r="E64" s="181"/>
      <c r="F64" s="61"/>
      <c r="G64" s="8"/>
      <c r="H64" s="8"/>
      <c r="I64" s="9"/>
      <c r="J64" s="8"/>
      <c r="K64" s="9"/>
      <c r="L64" s="6"/>
      <c r="M64" s="7" t="s">
        <v>7</v>
      </c>
      <c r="N64" s="8"/>
    </row>
    <row r="65" spans="1:15" x14ac:dyDescent="0.25">
      <c r="D65" s="7" t="s">
        <v>8</v>
      </c>
      <c r="I65" s="10"/>
    </row>
    <row r="66" spans="1:15" x14ac:dyDescent="0.25">
      <c r="G66" s="99"/>
      <c r="I66" s="10"/>
    </row>
    <row r="67" spans="1:15" x14ac:dyDescent="0.25">
      <c r="I67" s="10"/>
    </row>
    <row r="68" spans="1:15" x14ac:dyDescent="0.25">
      <c r="A68" s="496" t="s">
        <v>75</v>
      </c>
      <c r="B68" s="496"/>
      <c r="C68" s="454"/>
      <c r="D68" s="494" t="s">
        <v>9</v>
      </c>
      <c r="E68" s="494"/>
      <c r="F68" s="494"/>
      <c r="G68" s="5"/>
      <c r="H68" s="494" t="s">
        <v>10</v>
      </c>
      <c r="I68" s="494"/>
      <c r="J68" s="494"/>
      <c r="K68" s="5"/>
      <c r="L68" s="5"/>
      <c r="M68" s="494" t="s">
        <v>24</v>
      </c>
      <c r="N68" s="494"/>
      <c r="O68" s="494"/>
    </row>
    <row r="69" spans="1:15" ht="13.5" thickBot="1" x14ac:dyDescent="0.3">
      <c r="A69" s="497" t="s">
        <v>11</v>
      </c>
      <c r="B69" s="497"/>
      <c r="C69" s="455"/>
      <c r="D69" s="495" t="s">
        <v>12</v>
      </c>
      <c r="E69" s="495"/>
      <c r="F69" s="495"/>
      <c r="G69" s="12"/>
      <c r="H69" s="495" t="s">
        <v>13</v>
      </c>
      <c r="I69" s="495"/>
      <c r="J69" s="495"/>
      <c r="K69" s="12"/>
      <c r="L69" s="12"/>
      <c r="M69" s="495" t="s">
        <v>25</v>
      </c>
      <c r="N69" s="495"/>
      <c r="O69" s="495"/>
    </row>
    <row r="70" spans="1:15" ht="13.5" thickBot="1" x14ac:dyDescent="0.3">
      <c r="A70" s="474"/>
      <c r="B70" s="475" t="s">
        <v>475</v>
      </c>
      <c r="C70" s="474"/>
      <c r="D70" s="474"/>
      <c r="E70" s="474"/>
      <c r="F70" s="474"/>
      <c r="G70" s="476">
        <f>G63</f>
        <v>171740</v>
      </c>
      <c r="H70" s="474"/>
      <c r="I70" s="477">
        <f>I63</f>
        <v>153124</v>
      </c>
      <c r="J70" s="474"/>
      <c r="K70" s="476">
        <f>K63</f>
        <v>18616</v>
      </c>
      <c r="L70" s="478"/>
      <c r="M70" s="474"/>
      <c r="N70" s="474"/>
      <c r="O70" s="474"/>
    </row>
    <row r="71" spans="1:15" x14ac:dyDescent="0.2">
      <c r="A71" s="19"/>
      <c r="B71" s="472" t="s">
        <v>426</v>
      </c>
      <c r="C71" s="183"/>
      <c r="D71" s="343"/>
      <c r="E71" s="184"/>
      <c r="F71" s="461"/>
      <c r="G71" s="53"/>
      <c r="H71" s="25"/>
      <c r="I71" s="299"/>
      <c r="J71" s="459"/>
      <c r="K71" s="473"/>
      <c r="L71" s="25"/>
      <c r="M71" s="473"/>
      <c r="N71" s="41"/>
      <c r="O71" s="473"/>
    </row>
    <row r="72" spans="1:15" x14ac:dyDescent="0.2">
      <c r="A72" s="20">
        <v>40</v>
      </c>
      <c r="B72" s="268" t="s">
        <v>406</v>
      </c>
      <c r="C72" s="27"/>
      <c r="D72" s="271">
        <v>6</v>
      </c>
      <c r="E72" s="76"/>
      <c r="F72" s="149" t="s">
        <v>36</v>
      </c>
      <c r="G72" s="46"/>
      <c r="H72" s="271">
        <v>6</v>
      </c>
      <c r="I72" s="85">
        <f t="shared" si="1"/>
        <v>0</v>
      </c>
      <c r="J72" s="88"/>
      <c r="K72" s="78">
        <f t="shared" si="2"/>
        <v>0</v>
      </c>
      <c r="L72" s="26"/>
      <c r="M72" s="78">
        <f t="shared" si="3"/>
        <v>0</v>
      </c>
      <c r="N72" s="43"/>
      <c r="O72" s="78">
        <f t="shared" si="4"/>
        <v>0</v>
      </c>
    </row>
    <row r="73" spans="1:15" x14ac:dyDescent="0.2">
      <c r="A73" s="20">
        <v>41</v>
      </c>
      <c r="B73" s="268" t="s">
        <v>407</v>
      </c>
      <c r="C73" s="27"/>
      <c r="D73" s="271">
        <v>6</v>
      </c>
      <c r="E73" s="76"/>
      <c r="F73" s="149" t="s">
        <v>36</v>
      </c>
      <c r="G73" s="46"/>
      <c r="H73" s="271">
        <v>6</v>
      </c>
      <c r="I73" s="85">
        <f t="shared" si="1"/>
        <v>0</v>
      </c>
      <c r="J73" s="88"/>
      <c r="K73" s="78">
        <f t="shared" si="2"/>
        <v>0</v>
      </c>
      <c r="L73" s="26"/>
      <c r="M73" s="78">
        <f t="shared" si="3"/>
        <v>0</v>
      </c>
      <c r="N73" s="43"/>
      <c r="O73" s="78">
        <f t="shared" si="4"/>
        <v>0</v>
      </c>
    </row>
    <row r="74" spans="1:15" x14ac:dyDescent="0.2">
      <c r="A74" s="20">
        <v>42</v>
      </c>
      <c r="B74" s="268" t="s">
        <v>408</v>
      </c>
      <c r="C74" s="27"/>
      <c r="D74" s="271">
        <v>6</v>
      </c>
      <c r="E74" s="76"/>
      <c r="F74" s="149" t="s">
        <v>36</v>
      </c>
      <c r="G74" s="46"/>
      <c r="H74" s="271">
        <v>6</v>
      </c>
      <c r="I74" s="85">
        <f t="shared" si="1"/>
        <v>0</v>
      </c>
      <c r="J74" s="88"/>
      <c r="K74" s="78">
        <f t="shared" si="2"/>
        <v>0</v>
      </c>
      <c r="L74" s="26"/>
      <c r="M74" s="78">
        <f t="shared" si="3"/>
        <v>0</v>
      </c>
      <c r="N74" s="43"/>
      <c r="O74" s="78">
        <f t="shared" si="4"/>
        <v>0</v>
      </c>
    </row>
    <row r="75" spans="1:15" x14ac:dyDescent="0.2">
      <c r="A75" s="20">
        <v>43</v>
      </c>
      <c r="B75" s="268" t="s">
        <v>409</v>
      </c>
      <c r="C75" s="27"/>
      <c r="D75" s="271">
        <v>3</v>
      </c>
      <c r="E75" s="76"/>
      <c r="F75" s="149" t="s">
        <v>36</v>
      </c>
      <c r="G75" s="46"/>
      <c r="H75" s="271">
        <v>3</v>
      </c>
      <c r="I75" s="85">
        <f t="shared" si="1"/>
        <v>0</v>
      </c>
      <c r="J75" s="88"/>
      <c r="K75" s="78">
        <f t="shared" si="2"/>
        <v>0</v>
      </c>
      <c r="L75" s="26"/>
      <c r="M75" s="78">
        <f t="shared" si="3"/>
        <v>0</v>
      </c>
      <c r="N75" s="43"/>
      <c r="O75" s="78">
        <f t="shared" si="4"/>
        <v>0</v>
      </c>
    </row>
    <row r="76" spans="1:15" x14ac:dyDescent="0.2">
      <c r="A76" s="20">
        <v>44</v>
      </c>
      <c r="B76" s="268" t="s">
        <v>410</v>
      </c>
      <c r="C76" s="27"/>
      <c r="D76" s="271">
        <v>50</v>
      </c>
      <c r="E76" s="76"/>
      <c r="F76" s="149" t="s">
        <v>36</v>
      </c>
      <c r="G76" s="46"/>
      <c r="H76" s="271">
        <v>50</v>
      </c>
      <c r="I76" s="85">
        <f t="shared" si="1"/>
        <v>0</v>
      </c>
      <c r="J76" s="88"/>
      <c r="K76" s="78">
        <f t="shared" si="2"/>
        <v>0</v>
      </c>
      <c r="L76" s="26"/>
      <c r="M76" s="78">
        <f t="shared" si="3"/>
        <v>0</v>
      </c>
      <c r="N76" s="43"/>
      <c r="O76" s="78">
        <f t="shared" si="4"/>
        <v>0</v>
      </c>
    </row>
    <row r="77" spans="1:15" x14ac:dyDescent="0.2">
      <c r="A77" s="20">
        <v>45</v>
      </c>
      <c r="B77" s="268" t="s">
        <v>411</v>
      </c>
      <c r="C77" s="27"/>
      <c r="D77" s="271">
        <v>25</v>
      </c>
      <c r="E77" s="76"/>
      <c r="F77" s="149" t="s">
        <v>36</v>
      </c>
      <c r="G77" s="46"/>
      <c r="H77" s="271">
        <v>25</v>
      </c>
      <c r="I77" s="85">
        <f t="shared" si="1"/>
        <v>0</v>
      </c>
      <c r="J77" s="88"/>
      <c r="K77" s="78">
        <f t="shared" si="2"/>
        <v>0</v>
      </c>
      <c r="L77" s="26"/>
      <c r="M77" s="78">
        <f t="shared" si="3"/>
        <v>0</v>
      </c>
      <c r="N77" s="43"/>
      <c r="O77" s="78">
        <f t="shared" si="4"/>
        <v>0</v>
      </c>
    </row>
    <row r="78" spans="1:15" x14ac:dyDescent="0.2">
      <c r="A78" s="20">
        <v>46</v>
      </c>
      <c r="B78" s="268" t="s">
        <v>412</v>
      </c>
      <c r="C78" s="27"/>
      <c r="D78" s="271">
        <v>25</v>
      </c>
      <c r="E78" s="76"/>
      <c r="F78" s="149" t="s">
        <v>36</v>
      </c>
      <c r="G78" s="46"/>
      <c r="H78" s="271">
        <v>25</v>
      </c>
      <c r="I78" s="85">
        <f t="shared" si="1"/>
        <v>0</v>
      </c>
      <c r="J78" s="88"/>
      <c r="K78" s="78">
        <f t="shared" si="2"/>
        <v>0</v>
      </c>
      <c r="L78" s="26"/>
      <c r="M78" s="78">
        <f t="shared" si="3"/>
        <v>0</v>
      </c>
      <c r="N78" s="43"/>
      <c r="O78" s="78">
        <f t="shared" si="4"/>
        <v>0</v>
      </c>
    </row>
    <row r="79" spans="1:15" x14ac:dyDescent="0.2">
      <c r="A79" s="20">
        <v>47</v>
      </c>
      <c r="B79" s="268" t="s">
        <v>413</v>
      </c>
      <c r="C79" s="27"/>
      <c r="D79" s="271">
        <v>6</v>
      </c>
      <c r="E79" s="76"/>
      <c r="F79" s="149" t="s">
        <v>36</v>
      </c>
      <c r="G79" s="46"/>
      <c r="H79" s="271">
        <v>6</v>
      </c>
      <c r="I79" s="85">
        <f t="shared" si="1"/>
        <v>0</v>
      </c>
      <c r="J79" s="88"/>
      <c r="K79" s="78">
        <f t="shared" si="2"/>
        <v>0</v>
      </c>
      <c r="L79" s="26"/>
      <c r="M79" s="78">
        <f t="shared" si="3"/>
        <v>0</v>
      </c>
      <c r="N79" s="43"/>
      <c r="O79" s="78">
        <f t="shared" si="4"/>
        <v>0</v>
      </c>
    </row>
    <row r="80" spans="1:15" x14ac:dyDescent="0.2">
      <c r="A80" s="20">
        <v>48</v>
      </c>
      <c r="B80" s="268" t="s">
        <v>414</v>
      </c>
      <c r="C80" s="27"/>
      <c r="D80" s="271">
        <v>6</v>
      </c>
      <c r="E80" s="76"/>
      <c r="F80" s="149" t="s">
        <v>36</v>
      </c>
      <c r="G80" s="46"/>
      <c r="H80" s="271">
        <v>6</v>
      </c>
      <c r="I80" s="85">
        <f t="shared" si="1"/>
        <v>0</v>
      </c>
      <c r="J80" s="88"/>
      <c r="K80" s="78">
        <f t="shared" si="2"/>
        <v>0</v>
      </c>
      <c r="L80" s="26"/>
      <c r="M80" s="78">
        <f t="shared" si="3"/>
        <v>0</v>
      </c>
      <c r="N80" s="43"/>
      <c r="O80" s="78">
        <f t="shared" si="4"/>
        <v>0</v>
      </c>
    </row>
    <row r="81" spans="1:15" x14ac:dyDescent="0.2">
      <c r="A81" s="20">
        <v>49</v>
      </c>
      <c r="B81" s="268" t="s">
        <v>415</v>
      </c>
      <c r="C81" s="27"/>
      <c r="D81" s="271">
        <v>6</v>
      </c>
      <c r="E81" s="76"/>
      <c r="F81" s="149" t="s">
        <v>36</v>
      </c>
      <c r="G81" s="46"/>
      <c r="H81" s="271">
        <v>6</v>
      </c>
      <c r="I81" s="85">
        <f t="shared" si="1"/>
        <v>0</v>
      </c>
      <c r="J81" s="88"/>
      <c r="K81" s="78">
        <f t="shared" si="2"/>
        <v>0</v>
      </c>
      <c r="L81" s="26"/>
      <c r="M81" s="78">
        <f t="shared" si="3"/>
        <v>0</v>
      </c>
      <c r="N81" s="43"/>
      <c r="O81" s="78">
        <f t="shared" si="4"/>
        <v>0</v>
      </c>
    </row>
    <row r="82" spans="1:15" x14ac:dyDescent="0.2">
      <c r="A82" s="20">
        <v>50</v>
      </c>
      <c r="B82" s="268" t="s">
        <v>416</v>
      </c>
      <c r="C82" s="27"/>
      <c r="D82" s="271">
        <v>6</v>
      </c>
      <c r="E82" s="76"/>
      <c r="F82" s="149" t="s">
        <v>36</v>
      </c>
      <c r="G82" s="46"/>
      <c r="H82" s="271">
        <v>6</v>
      </c>
      <c r="I82" s="85">
        <f t="shared" si="1"/>
        <v>0</v>
      </c>
      <c r="J82" s="88"/>
      <c r="K82" s="78">
        <f t="shared" si="2"/>
        <v>0</v>
      </c>
      <c r="L82" s="26"/>
      <c r="M82" s="78">
        <f t="shared" si="3"/>
        <v>0</v>
      </c>
      <c r="N82" s="43"/>
      <c r="O82" s="78">
        <f t="shared" si="4"/>
        <v>0</v>
      </c>
    </row>
    <row r="83" spans="1:15" x14ac:dyDescent="0.2">
      <c r="A83" s="20">
        <v>51</v>
      </c>
      <c r="B83" s="268" t="s">
        <v>417</v>
      </c>
      <c r="C83" s="27"/>
      <c r="D83" s="271">
        <v>6</v>
      </c>
      <c r="E83" s="76"/>
      <c r="F83" s="149" t="s">
        <v>36</v>
      </c>
      <c r="G83" s="46"/>
      <c r="H83" s="271">
        <v>6</v>
      </c>
      <c r="I83" s="85">
        <f t="shared" si="1"/>
        <v>0</v>
      </c>
      <c r="J83" s="88"/>
      <c r="K83" s="78">
        <f t="shared" si="2"/>
        <v>0</v>
      </c>
      <c r="L83" s="26"/>
      <c r="M83" s="78">
        <f t="shared" si="3"/>
        <v>0</v>
      </c>
      <c r="N83" s="43"/>
      <c r="O83" s="78">
        <f t="shared" si="4"/>
        <v>0</v>
      </c>
    </row>
    <row r="84" spans="1:15" x14ac:dyDescent="0.2">
      <c r="A84" s="20">
        <v>52</v>
      </c>
      <c r="B84" s="268" t="s">
        <v>418</v>
      </c>
      <c r="C84" s="27"/>
      <c r="D84" s="271">
        <v>2</v>
      </c>
      <c r="E84" s="76"/>
      <c r="F84" s="149" t="s">
        <v>31</v>
      </c>
      <c r="G84" s="46"/>
      <c r="H84" s="271">
        <v>2</v>
      </c>
      <c r="I84" s="85">
        <f t="shared" si="1"/>
        <v>0</v>
      </c>
      <c r="J84" s="88"/>
      <c r="K84" s="78">
        <f t="shared" si="2"/>
        <v>0</v>
      </c>
      <c r="L84" s="26"/>
      <c r="M84" s="78">
        <f t="shared" si="3"/>
        <v>0</v>
      </c>
      <c r="N84" s="43"/>
      <c r="O84" s="78">
        <f t="shared" si="4"/>
        <v>0</v>
      </c>
    </row>
    <row r="85" spans="1:15" x14ac:dyDescent="0.2">
      <c r="A85" s="20">
        <v>53</v>
      </c>
      <c r="B85" s="268" t="s">
        <v>419</v>
      </c>
      <c r="C85" s="27"/>
      <c r="D85" s="271">
        <v>20</v>
      </c>
      <c r="E85" s="76"/>
      <c r="F85" s="149" t="s">
        <v>36</v>
      </c>
      <c r="G85" s="46"/>
      <c r="H85" s="271">
        <v>20</v>
      </c>
      <c r="I85" s="85">
        <f t="shared" si="1"/>
        <v>0</v>
      </c>
      <c r="J85" s="88"/>
      <c r="K85" s="78">
        <f t="shared" si="2"/>
        <v>0</v>
      </c>
      <c r="L85" s="26"/>
      <c r="M85" s="78">
        <f t="shared" si="3"/>
        <v>0</v>
      </c>
      <c r="N85" s="43"/>
      <c r="O85" s="78">
        <f t="shared" si="4"/>
        <v>0</v>
      </c>
    </row>
    <row r="86" spans="1:15" x14ac:dyDescent="0.2">
      <c r="A86" s="20">
        <v>54</v>
      </c>
      <c r="B86" s="268" t="s">
        <v>420</v>
      </c>
      <c r="C86" s="27"/>
      <c r="D86" s="271">
        <v>1</v>
      </c>
      <c r="E86" s="76"/>
      <c r="F86" s="149" t="s">
        <v>78</v>
      </c>
      <c r="G86" s="46"/>
      <c r="H86" s="271">
        <v>1</v>
      </c>
      <c r="I86" s="85">
        <f t="shared" si="1"/>
        <v>0</v>
      </c>
      <c r="J86" s="88"/>
      <c r="K86" s="78">
        <f t="shared" si="2"/>
        <v>0</v>
      </c>
      <c r="L86" s="26"/>
      <c r="M86" s="78">
        <f t="shared" si="3"/>
        <v>0</v>
      </c>
      <c r="N86" s="43"/>
      <c r="O86" s="78">
        <f t="shared" si="4"/>
        <v>0</v>
      </c>
    </row>
    <row r="87" spans="1:15" x14ac:dyDescent="0.2">
      <c r="A87" s="20">
        <v>55</v>
      </c>
      <c r="B87" s="268" t="s">
        <v>421</v>
      </c>
      <c r="C87" s="27"/>
      <c r="D87" s="271">
        <v>1</v>
      </c>
      <c r="E87" s="76"/>
      <c r="F87" s="149" t="s">
        <v>31</v>
      </c>
      <c r="G87" s="46"/>
      <c r="H87" s="271">
        <v>1</v>
      </c>
      <c r="I87" s="85">
        <f t="shared" si="1"/>
        <v>0</v>
      </c>
      <c r="J87" s="88"/>
      <c r="K87" s="78">
        <f t="shared" si="2"/>
        <v>0</v>
      </c>
      <c r="L87" s="26"/>
      <c r="M87" s="78">
        <f t="shared" si="3"/>
        <v>0</v>
      </c>
      <c r="N87" s="43"/>
      <c r="O87" s="78">
        <f t="shared" si="4"/>
        <v>0</v>
      </c>
    </row>
    <row r="88" spans="1:15" x14ac:dyDescent="0.2">
      <c r="A88" s="20">
        <v>56</v>
      </c>
      <c r="B88" s="268" t="s">
        <v>422</v>
      </c>
      <c r="C88" s="27"/>
      <c r="D88" s="271">
        <v>6</v>
      </c>
      <c r="E88" s="76"/>
      <c r="F88" s="149" t="s">
        <v>36</v>
      </c>
      <c r="G88" s="46"/>
      <c r="H88" s="271">
        <v>6</v>
      </c>
      <c r="I88" s="85">
        <f t="shared" si="1"/>
        <v>0</v>
      </c>
      <c r="J88" s="88"/>
      <c r="K88" s="78">
        <f t="shared" si="2"/>
        <v>0</v>
      </c>
      <c r="L88" s="26"/>
      <c r="M88" s="78">
        <f t="shared" si="3"/>
        <v>0</v>
      </c>
      <c r="N88" s="43"/>
      <c r="O88" s="78">
        <f t="shared" si="4"/>
        <v>0</v>
      </c>
    </row>
    <row r="89" spans="1:15" x14ac:dyDescent="0.2">
      <c r="A89" s="20">
        <v>57</v>
      </c>
      <c r="B89" s="268" t="s">
        <v>423</v>
      </c>
      <c r="C89" s="27"/>
      <c r="D89" s="271">
        <v>6</v>
      </c>
      <c r="E89" s="76"/>
      <c r="F89" s="149" t="s">
        <v>430</v>
      </c>
      <c r="G89" s="46"/>
      <c r="H89" s="271">
        <v>6</v>
      </c>
      <c r="I89" s="85">
        <f t="shared" si="1"/>
        <v>0</v>
      </c>
      <c r="J89" s="88"/>
      <c r="K89" s="78">
        <f t="shared" si="2"/>
        <v>0</v>
      </c>
      <c r="L89" s="26"/>
      <c r="M89" s="78">
        <f t="shared" si="3"/>
        <v>0</v>
      </c>
      <c r="N89" s="43"/>
      <c r="O89" s="78">
        <f t="shared" si="4"/>
        <v>0</v>
      </c>
    </row>
    <row r="90" spans="1:15" x14ac:dyDescent="0.2">
      <c r="A90" s="20">
        <v>58</v>
      </c>
      <c r="B90" s="268" t="s">
        <v>424</v>
      </c>
      <c r="C90" s="27"/>
      <c r="D90" s="271">
        <v>6</v>
      </c>
      <c r="E90" s="76"/>
      <c r="F90" s="149" t="s">
        <v>430</v>
      </c>
      <c r="G90" s="46"/>
      <c r="H90" s="271">
        <v>6</v>
      </c>
      <c r="I90" s="85">
        <f t="shared" si="1"/>
        <v>0</v>
      </c>
      <c r="J90" s="88"/>
      <c r="K90" s="78">
        <f t="shared" si="2"/>
        <v>0</v>
      </c>
      <c r="L90" s="26"/>
      <c r="M90" s="78">
        <f t="shared" si="3"/>
        <v>0</v>
      </c>
      <c r="N90" s="43"/>
      <c r="O90" s="78">
        <f t="shared" si="4"/>
        <v>0</v>
      </c>
    </row>
    <row r="91" spans="1:15" x14ac:dyDescent="0.2">
      <c r="A91" s="20">
        <v>59</v>
      </c>
      <c r="B91" s="268" t="s">
        <v>425</v>
      </c>
      <c r="C91" s="27"/>
      <c r="D91" s="271">
        <v>6</v>
      </c>
      <c r="E91" s="76"/>
      <c r="F91" s="149" t="s">
        <v>430</v>
      </c>
      <c r="G91" s="46"/>
      <c r="H91" s="271">
        <v>6</v>
      </c>
      <c r="I91" s="85">
        <f t="shared" si="1"/>
        <v>0</v>
      </c>
      <c r="J91" s="43"/>
      <c r="K91" s="78">
        <f t="shared" si="2"/>
        <v>0</v>
      </c>
      <c r="L91" s="26"/>
      <c r="M91" s="78">
        <f t="shared" si="3"/>
        <v>0</v>
      </c>
      <c r="N91" s="43"/>
      <c r="O91" s="78">
        <f t="shared" si="4"/>
        <v>0</v>
      </c>
    </row>
    <row r="92" spans="1:15" ht="13.5" thickBot="1" x14ac:dyDescent="0.3">
      <c r="A92" s="22"/>
      <c r="B92" s="32" t="s">
        <v>79</v>
      </c>
      <c r="C92" s="28"/>
      <c r="D92" s="38"/>
      <c r="E92" s="180"/>
      <c r="F92" s="64"/>
      <c r="G92" s="79">
        <f>SUM(G70:G91)</f>
        <v>171740</v>
      </c>
      <c r="H92" s="40"/>
      <c r="I92" s="79">
        <f>SUM(I70:I91)</f>
        <v>153124</v>
      </c>
      <c r="J92" s="55"/>
      <c r="K92" s="79">
        <f>SUM(K70:K91)</f>
        <v>18616</v>
      </c>
      <c r="L92" s="40"/>
      <c r="M92" s="79">
        <f>SUM(M13:M91)</f>
        <v>0</v>
      </c>
      <c r="N92" s="55"/>
      <c r="O92" s="79">
        <f>SUM(O13:O91)</f>
        <v>0</v>
      </c>
    </row>
    <row r="93" spans="1:15" ht="13.5" thickTop="1" x14ac:dyDescent="0.25">
      <c r="A93" s="7" t="s">
        <v>5</v>
      </c>
      <c r="B93" s="8"/>
      <c r="C93" s="80"/>
      <c r="D93" s="8" t="s">
        <v>6</v>
      </c>
      <c r="E93" s="181"/>
      <c r="F93" s="61"/>
      <c r="G93" s="8"/>
      <c r="H93" s="8"/>
      <c r="I93" s="9"/>
      <c r="J93" s="8"/>
      <c r="K93" s="9"/>
      <c r="L93" s="6"/>
      <c r="M93" s="7" t="s">
        <v>7</v>
      </c>
      <c r="N93" s="8"/>
    </row>
    <row r="94" spans="1:15" x14ac:dyDescent="0.25">
      <c r="D94" s="7" t="s">
        <v>8</v>
      </c>
      <c r="I94" s="10"/>
    </row>
    <row r="95" spans="1:15" x14ac:dyDescent="0.25">
      <c r="G95" s="99"/>
      <c r="I95" s="10"/>
    </row>
    <row r="96" spans="1:15" x14ac:dyDescent="0.25">
      <c r="I96" s="10"/>
    </row>
    <row r="97" spans="1:15" x14ac:dyDescent="0.25">
      <c r="A97" s="496" t="s">
        <v>75</v>
      </c>
      <c r="B97" s="496"/>
      <c r="C97" s="82"/>
      <c r="D97" s="494" t="s">
        <v>9</v>
      </c>
      <c r="E97" s="494"/>
      <c r="F97" s="494"/>
      <c r="G97" s="5"/>
      <c r="H97" s="494" t="s">
        <v>10</v>
      </c>
      <c r="I97" s="494"/>
      <c r="J97" s="494"/>
      <c r="K97" s="5"/>
      <c r="L97" s="5"/>
      <c r="M97" s="494" t="s">
        <v>24</v>
      </c>
      <c r="N97" s="494"/>
      <c r="O97" s="494"/>
    </row>
    <row r="98" spans="1:15" x14ac:dyDescent="0.25">
      <c r="A98" s="497" t="s">
        <v>11</v>
      </c>
      <c r="B98" s="497"/>
      <c r="C98" s="83"/>
      <c r="D98" s="495" t="s">
        <v>12</v>
      </c>
      <c r="E98" s="495"/>
      <c r="F98" s="495"/>
      <c r="G98" s="12"/>
      <c r="H98" s="495" t="s">
        <v>13</v>
      </c>
      <c r="I98" s="495"/>
      <c r="J98" s="495"/>
      <c r="K98" s="12"/>
      <c r="L98" s="12"/>
      <c r="M98" s="495" t="s">
        <v>25</v>
      </c>
      <c r="N98" s="495"/>
      <c r="O98" s="495"/>
    </row>
  </sheetData>
  <mergeCells count="42">
    <mergeCell ref="A68:B68"/>
    <mergeCell ref="A69:B69"/>
    <mergeCell ref="D68:F68"/>
    <mergeCell ref="H68:J68"/>
    <mergeCell ref="M68:O68"/>
    <mergeCell ref="D69:F69"/>
    <mergeCell ref="H69:J69"/>
    <mergeCell ref="M69:O69"/>
    <mergeCell ref="A39:B39"/>
    <mergeCell ref="D39:F39"/>
    <mergeCell ref="H39:J39"/>
    <mergeCell ref="M39:O39"/>
    <mergeCell ref="A40:B40"/>
    <mergeCell ref="D40:F40"/>
    <mergeCell ref="H40:J40"/>
    <mergeCell ref="M40:O40"/>
    <mergeCell ref="A98:B98"/>
    <mergeCell ref="D98:F98"/>
    <mergeCell ref="H98:J98"/>
    <mergeCell ref="M98:O98"/>
    <mergeCell ref="A97:B97"/>
    <mergeCell ref="D97:F97"/>
    <mergeCell ref="H97:J97"/>
    <mergeCell ref="M97:O97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10</vt:i4>
      </vt:variant>
    </vt:vector>
  </HeadingPairs>
  <TitlesOfParts>
    <vt:vector size="53" baseType="lpstr">
      <vt:lpstr>ASSESSOR</vt:lpstr>
      <vt:lpstr>Budget Office</vt:lpstr>
      <vt:lpstr>SLAUGHTER</vt:lpstr>
      <vt:lpstr>PLEB</vt:lpstr>
      <vt:lpstr>TERMINAL</vt:lpstr>
      <vt:lpstr>BIR</vt:lpstr>
      <vt:lpstr>DARMO</vt:lpstr>
      <vt:lpstr>Internal Audit Service</vt:lpstr>
      <vt:lpstr>PCC</vt:lpstr>
      <vt:lpstr>GSO</vt:lpstr>
      <vt:lpstr>Library</vt:lpstr>
      <vt:lpstr>VMO</vt:lpstr>
      <vt:lpstr>SB</vt:lpstr>
      <vt:lpstr>ENGINEERING</vt:lpstr>
      <vt:lpstr>HRMO</vt:lpstr>
      <vt:lpstr>DILG</vt:lpstr>
      <vt:lpstr>PNP</vt:lpstr>
      <vt:lpstr>Nutrition Office</vt:lpstr>
      <vt:lpstr>BJMP</vt:lpstr>
      <vt:lpstr>Cemetery</vt:lpstr>
      <vt:lpstr>MOTORPOOL SERVICES</vt:lpstr>
      <vt:lpstr>DTI</vt:lpstr>
      <vt:lpstr>MDRRMO</vt:lpstr>
      <vt:lpstr>MENRO</vt:lpstr>
      <vt:lpstr>TOURISM</vt:lpstr>
      <vt:lpstr>BFP</vt:lpstr>
      <vt:lpstr>SB SEC</vt:lpstr>
      <vt:lpstr>COMELEC</vt:lpstr>
      <vt:lpstr>MCR</vt:lpstr>
      <vt:lpstr>POWASA</vt:lpstr>
      <vt:lpstr>Market</vt:lpstr>
      <vt:lpstr>MTO</vt:lpstr>
      <vt:lpstr>MPDO</vt:lpstr>
      <vt:lpstr>MHO</vt:lpstr>
      <vt:lpstr>Mayor's Office</vt:lpstr>
      <vt:lpstr>ACCOUNTING</vt:lpstr>
      <vt:lpstr>BAC</vt:lpstr>
      <vt:lpstr>AGRICULTURE</vt:lpstr>
      <vt:lpstr>MSWDO</vt:lpstr>
      <vt:lpstr>NORTH</vt:lpstr>
      <vt:lpstr>SENIOR CITIZEN</vt:lpstr>
      <vt:lpstr>LYDO</vt:lpstr>
      <vt:lpstr>Sheet3</vt:lpstr>
      <vt:lpstr>ACCOUNTING!Print_Titles</vt:lpstr>
      <vt:lpstr>BAC!Print_Titles</vt:lpstr>
      <vt:lpstr>'Budget Office'!Print_Titles</vt:lpstr>
      <vt:lpstr>ENGINEERING!Print_Titles</vt:lpstr>
      <vt:lpstr>GSO!Print_Titles</vt:lpstr>
      <vt:lpstr>MHO!Print_Titles</vt:lpstr>
      <vt:lpstr>MPDO!Print_Titles</vt:lpstr>
      <vt:lpstr>MTO!Print_Titles</vt:lpstr>
      <vt:lpstr>PCC!Print_Titles</vt:lpstr>
      <vt:lpstr>POWASA!Print_Titles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Supply Office</dc:creator>
  <cp:lastModifiedBy>BAC Office</cp:lastModifiedBy>
  <cp:lastPrinted>2021-01-15T03:27:39Z</cp:lastPrinted>
  <dcterms:created xsi:type="dcterms:W3CDTF">2019-09-06T02:35:18Z</dcterms:created>
  <dcterms:modified xsi:type="dcterms:W3CDTF">2021-07-13T01:08:31Z</dcterms:modified>
</cp:coreProperties>
</file>